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an jose\Desktop\"/>
    </mc:Choice>
  </mc:AlternateContent>
  <xr:revisionPtr revIDLastSave="0" documentId="13_ncr:1_{BF7C4D38-C9EF-42C9-A0F8-783F734AFE28}" xr6:coauthVersionLast="47" xr6:coauthVersionMax="47" xr10:uidLastSave="{00000000-0000-0000-0000-000000000000}"/>
  <bookViews>
    <workbookView xWindow="-110" yWindow="-110" windowWidth="19420" windowHeight="10300" activeTab="1" xr2:uid="{DAE194E9-B3BA-4EBE-B325-3C5CE4E3BCF1}"/>
  </bookViews>
  <sheets>
    <sheet name="Feuil1" sheetId="1" r:id="rId1"/>
    <sheet name="tes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2" l="1"/>
  <c r="G63" i="2"/>
  <c r="F63" i="2"/>
  <c r="E63" i="2"/>
  <c r="D63" i="2"/>
  <c r="C63" i="2"/>
  <c r="H62" i="2"/>
  <c r="G62" i="2"/>
  <c r="F62" i="2"/>
  <c r="E62" i="2"/>
  <c r="D62" i="2"/>
  <c r="C62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66" i="2"/>
  <c r="E66" i="2"/>
  <c r="D66" i="2"/>
  <c r="F70" i="2"/>
  <c r="E70" i="2"/>
  <c r="D70" i="2"/>
  <c r="F69" i="2"/>
  <c r="E69" i="2"/>
  <c r="D69" i="2"/>
  <c r="F68" i="2"/>
  <c r="E68" i="2"/>
  <c r="D68" i="2"/>
  <c r="F67" i="2"/>
  <c r="E67" i="2"/>
  <c r="D67" i="2"/>
  <c r="F65" i="2"/>
  <c r="E65" i="2"/>
  <c r="D65" i="2"/>
  <c r="E64" i="2"/>
  <c r="F64" i="2"/>
  <c r="D64" i="2"/>
  <c r="F2" i="2"/>
  <c r="E55" i="2" l="1"/>
  <c r="E56" i="2"/>
  <c r="E54" i="2"/>
  <c r="F3" i="2"/>
  <c r="F4" i="2"/>
  <c r="F5" i="2"/>
  <c r="F6" i="2"/>
  <c r="F7" i="2"/>
  <c r="F8" i="2"/>
  <c r="F9" i="2"/>
  <c r="F13" i="2"/>
  <c r="F14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I55" i="2"/>
  <c r="K55" i="2" s="1"/>
  <c r="H73" i="2" l="1"/>
  <c r="G73" i="2"/>
  <c r="H72" i="2"/>
  <c r="G72" i="2"/>
  <c r="H68" i="2"/>
  <c r="G68" i="2"/>
  <c r="H66" i="2"/>
  <c r="G66" i="2"/>
  <c r="G71" i="2"/>
  <c r="H71" i="2"/>
  <c r="G75" i="2"/>
  <c r="H75" i="2"/>
  <c r="H74" i="2"/>
  <c r="G74" i="2"/>
  <c r="H76" i="2"/>
  <c r="G76" i="2"/>
  <c r="G69" i="2"/>
  <c r="H69" i="2"/>
  <c r="H67" i="2"/>
  <c r="G67" i="2"/>
  <c r="H70" i="2"/>
  <c r="G70" i="2"/>
  <c r="H65" i="2"/>
  <c r="G65" i="2"/>
  <c r="G64" i="2"/>
  <c r="H64" i="2"/>
  <c r="H39" i="2"/>
  <c r="H40" i="2"/>
  <c r="H4" i="2"/>
  <c r="H20" i="2"/>
  <c r="H46" i="2"/>
  <c r="H36" i="2"/>
  <c r="H28" i="2"/>
  <c r="H45" i="2"/>
  <c r="H35" i="2"/>
  <c r="H27" i="2"/>
  <c r="H19" i="2"/>
  <c r="H2" i="2"/>
  <c r="H44" i="2"/>
  <c r="H34" i="2"/>
  <c r="H26" i="2"/>
  <c r="H18" i="2"/>
  <c r="H9" i="2"/>
  <c r="H51" i="2"/>
  <c r="H43" i="2"/>
  <c r="H33" i="2"/>
  <c r="H25" i="2"/>
  <c r="H17" i="2"/>
  <c r="H8" i="2"/>
  <c r="H50" i="2"/>
  <c r="H42" i="2"/>
  <c r="H32" i="2"/>
  <c r="H24" i="2"/>
  <c r="H16" i="2"/>
  <c r="H7" i="2"/>
  <c r="H49" i="2"/>
  <c r="H41" i="2"/>
  <c r="H31" i="2"/>
  <c r="H23" i="2"/>
  <c r="H6" i="2"/>
  <c r="H48" i="2"/>
  <c r="H38" i="2"/>
  <c r="H30" i="2"/>
  <c r="H22" i="2"/>
  <c r="H14" i="2"/>
  <c r="H5" i="2"/>
  <c r="H47" i="2"/>
  <c r="H37" i="2"/>
  <c r="H29" i="2"/>
  <c r="H21" i="2"/>
  <c r="H13" i="2"/>
  <c r="H3" i="2"/>
</calcChain>
</file>

<file path=xl/sharedStrings.xml><?xml version="1.0" encoding="utf-8"?>
<sst xmlns="http://schemas.openxmlformats.org/spreadsheetml/2006/main" count="400" uniqueCount="99">
  <si>
    <t>ABB</t>
  </si>
  <si>
    <t>AF09Z-30-10-30</t>
  </si>
  <si>
    <t>AF09Z-22-00-30</t>
  </si>
  <si>
    <t>AF38Z-30-00-30</t>
  </si>
  <si>
    <t>AF26Z-22-00-30</t>
  </si>
  <si>
    <t>TAL40</t>
  </si>
  <si>
    <t>TAL26</t>
  </si>
  <si>
    <t>TAL09</t>
  </si>
  <si>
    <t>2 + 1 avec mention HS</t>
  </si>
  <si>
    <t>1 + 3 avec mention HS</t>
  </si>
  <si>
    <t>DILM9-09</t>
  </si>
  <si>
    <t>EATON</t>
  </si>
  <si>
    <t>LC1D09BD</t>
  </si>
  <si>
    <t>LC01D096BLS207</t>
  </si>
  <si>
    <t>SIEMENS</t>
  </si>
  <si>
    <t>SCHNEIDER</t>
  </si>
  <si>
    <t>3RT2025-2XB40-0LA2</t>
  </si>
  <si>
    <t>3RT2027-2KB40</t>
  </si>
  <si>
    <t>3RT2025-2KB40</t>
  </si>
  <si>
    <t>3RT2017-2KB41</t>
  </si>
  <si>
    <t>3RT2017-2KB41-0LA2</t>
  </si>
  <si>
    <t>Plage de tension (DC)</t>
  </si>
  <si>
    <t>24V DC</t>
  </si>
  <si>
    <t>17-32V DC</t>
  </si>
  <si>
    <t>Fabricant</t>
  </si>
  <si>
    <t xml:space="preserve">Modèle </t>
  </si>
  <si>
    <t>Puissance max (AC-3)</t>
  </si>
  <si>
    <t>18.5 kW (400 V)</t>
  </si>
  <si>
    <t>4 kW (400 V)</t>
  </si>
  <si>
    <t>15 kW (400 V)</t>
  </si>
  <si>
    <t>7.5 kW (400 V)</t>
  </si>
  <si>
    <t xml:space="preserve">24-34V DC </t>
  </si>
  <si>
    <t>5.5 kW (400 V)</t>
  </si>
  <si>
    <t>17-30V DC</t>
  </si>
  <si>
    <t>résolution/V</t>
  </si>
  <si>
    <t>incertitude/V</t>
  </si>
  <si>
    <t>Quantité</t>
  </si>
  <si>
    <t>N/A</t>
  </si>
  <si>
    <t>Modèle</t>
  </si>
  <si>
    <t>Sample</t>
  </si>
  <si>
    <t xml:space="preserve"> e1-2</t>
  </si>
  <si>
    <t xml:space="preserve"> e1-4</t>
  </si>
  <si>
    <t xml:space="preserve"> e2-2</t>
  </si>
  <si>
    <t xml:space="preserve"> e1-1</t>
  </si>
  <si>
    <t xml:space="preserve"> e2-4</t>
  </si>
  <si>
    <t xml:space="preserve"> e2-3</t>
  </si>
  <si>
    <t>LC01D096BDS207</t>
  </si>
  <si>
    <t>Carte</t>
  </si>
  <si>
    <t>oui</t>
  </si>
  <si>
    <t>non</t>
  </si>
  <si>
    <t>incertitude</t>
  </si>
  <si>
    <t>resolution/A</t>
  </si>
  <si>
    <t>incertitude/a</t>
  </si>
  <si>
    <t>e1-3</t>
  </si>
  <si>
    <t>e1-1</t>
  </si>
  <si>
    <t>e2-3</t>
  </si>
  <si>
    <t>e2-4</t>
  </si>
  <si>
    <t>e2-2</t>
  </si>
  <si>
    <t>e2-1</t>
  </si>
  <si>
    <t>e4-3</t>
  </si>
  <si>
    <t>e4-2</t>
  </si>
  <si>
    <t>e4-4</t>
  </si>
  <si>
    <t>e4-1</t>
  </si>
  <si>
    <t>e3-1</t>
  </si>
  <si>
    <t>e3-2</t>
  </si>
  <si>
    <t>e3-3</t>
  </si>
  <si>
    <t>e3-4</t>
  </si>
  <si>
    <t>e1-1(HS)</t>
  </si>
  <si>
    <t>e1-3(HS)</t>
  </si>
  <si>
    <t>e3-1(HS)</t>
  </si>
  <si>
    <t>e3-4(HS)</t>
  </si>
  <si>
    <t>Tests sans carte</t>
  </si>
  <si>
    <t xml:space="preserve">SIEMENS </t>
  </si>
  <si>
    <t>e5-1</t>
  </si>
  <si>
    <t>&gt;2,50</t>
  </si>
  <si>
    <t>Temps de fermeture/ms</t>
  </si>
  <si>
    <t>Courant de fermeture/A</t>
  </si>
  <si>
    <t>&gt;60</t>
  </si>
  <si>
    <t>Puissance de fermeture/W</t>
  </si>
  <si>
    <t>carte</t>
  </si>
  <si>
    <t>Catégorie</t>
  </si>
  <si>
    <t>Plage de Tension</t>
  </si>
  <si>
    <t>Catégorie 4</t>
  </si>
  <si>
    <t>Catégorie 3</t>
  </si>
  <si>
    <t>Catégorie 2</t>
  </si>
  <si>
    <t>Catégorie 1</t>
  </si>
  <si>
    <t>AF09-30-10-30</t>
  </si>
  <si>
    <t>Référence</t>
  </si>
  <si>
    <t>Ecart type Pull-in</t>
  </si>
  <si>
    <t>Ecart type Drop-out</t>
  </si>
  <si>
    <t>Ecart type Puissances</t>
  </si>
  <si>
    <t>STATISTIQUES</t>
  </si>
  <si>
    <t>Tension Pull in (V)</t>
  </si>
  <si>
    <t>Tension drop out (V)</t>
  </si>
  <si>
    <t>Puissances (W)</t>
  </si>
  <si>
    <t>Courant (A)</t>
  </si>
  <si>
    <t>Moyenne Pull-in (V)</t>
  </si>
  <si>
    <t>Moyenne Drop-out (V)</t>
  </si>
  <si>
    <t>Moyenne Puissances (W)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</si>
</sst>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2" borderId="5" xfId="0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4" borderId="5" xfId="0" applyFill="1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6" xfId="0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0" fillId="5" borderId="9" xfId="0" applyNumberFormat="1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1" fillId="0" borderId="14" xfId="0" applyFont="1" applyBorder="1" applyAlignment="1">
      <alignment horizontal="center" vertical="center" wrapText="1"/>
    </xf>
    <xf numFmtId="49" fontId="0" fillId="2" borderId="17" xfId="0" applyNumberFormat="1" applyFill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8" xfId="0" applyBorder="1"/>
    <xf numFmtId="0" fontId="0" fillId="0" borderId="1" xfId="0" applyBorder="1"/>
    <xf numFmtId="0" fontId="0" fillId="2" borderId="12" xfId="0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49" fontId="0" fillId="2" borderId="19" xfId="0" applyNumberFormat="1" applyFill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2" xfId="0" applyBorder="1"/>
    <xf numFmtId="0" fontId="1" fillId="0" borderId="14" xfId="0" applyFont="1" applyBorder="1" applyAlignment="1">
      <alignment horizontal="center" vertical="top"/>
    </xf>
    <xf numFmtId="49" fontId="0" fillId="0" borderId="17" xfId="0" applyNumberFormat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49" fontId="0" fillId="2" borderId="10" xfId="0" applyNumberFormat="1" applyFill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0" xfId="0" applyBorder="1"/>
    <xf numFmtId="0" fontId="0" fillId="0" borderId="8" xfId="0" applyBorder="1"/>
    <xf numFmtId="0" fontId="0" fillId="2" borderId="1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6" borderId="8" xfId="0" applyNumberFormat="1" applyFill="1" applyBorder="1" applyAlignment="1">
      <alignment horizontal="center"/>
    </xf>
    <xf numFmtId="2" fontId="0" fillId="6" borderId="21" xfId="0" applyNumberFormat="1" applyFill="1" applyBorder="1" applyAlignment="1">
      <alignment horizontal="center"/>
    </xf>
    <xf numFmtId="2" fontId="0" fillId="6" borderId="22" xfId="0" applyNumberForma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0" fillId="2" borderId="2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9" xfId="0" applyNumberForma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</cellXfs>
  <cellStyles count="1">
    <cellStyle name="Normal" xfId="0" builtinId="0"/>
  </cellStyles>
  <dxfs count="18"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46A89-87F8-4A4B-9D04-48ECCEFBAB3D}">
  <dimension ref="A1:Q43"/>
  <sheetViews>
    <sheetView zoomScale="91" zoomScaleNormal="70" workbookViewId="0">
      <selection activeCell="H16" sqref="H16"/>
    </sheetView>
  </sheetViews>
  <sheetFormatPr defaultColWidth="10.90625" defaultRowHeight="14.5" x14ac:dyDescent="0.35"/>
  <cols>
    <col min="1" max="2" width="25" customWidth="1"/>
    <col min="3" max="3" width="19.6328125" bestFit="1" customWidth="1"/>
    <col min="5" max="5" width="20" bestFit="1" customWidth="1"/>
    <col min="10" max="10" width="20" bestFit="1" customWidth="1"/>
  </cols>
  <sheetData>
    <row r="1" spans="1:17" ht="15" thickBot="1" x14ac:dyDescent="0.4">
      <c r="A1" s="6" t="s">
        <v>25</v>
      </c>
      <c r="B1" s="7" t="s">
        <v>21</v>
      </c>
      <c r="C1" s="7" t="s">
        <v>36</v>
      </c>
      <c r="D1" s="7" t="s">
        <v>24</v>
      </c>
      <c r="E1" s="8" t="s">
        <v>26</v>
      </c>
      <c r="F1" s="44" t="s">
        <v>79</v>
      </c>
    </row>
    <row r="2" spans="1:17" x14ac:dyDescent="0.35">
      <c r="A2" s="9" t="s">
        <v>3</v>
      </c>
      <c r="B2" s="5" t="s">
        <v>22</v>
      </c>
      <c r="C2" s="4">
        <v>3</v>
      </c>
      <c r="D2" s="4" t="s">
        <v>0</v>
      </c>
      <c r="E2" s="10" t="s">
        <v>27</v>
      </c>
      <c r="F2" s="42" t="s">
        <v>48</v>
      </c>
    </row>
    <row r="3" spans="1:17" x14ac:dyDescent="0.35">
      <c r="A3" s="9" t="s">
        <v>1</v>
      </c>
      <c r="B3" s="5" t="s">
        <v>22</v>
      </c>
      <c r="C3" s="4">
        <v>4</v>
      </c>
      <c r="D3" s="4" t="s">
        <v>0</v>
      </c>
      <c r="E3" s="10" t="s">
        <v>28</v>
      </c>
      <c r="F3" s="42" t="s">
        <v>48</v>
      </c>
      <c r="J3" s="1"/>
      <c r="K3" s="1"/>
      <c r="L3" s="1"/>
      <c r="M3" s="1"/>
      <c r="N3" s="1"/>
      <c r="O3" s="1"/>
      <c r="P3" s="1"/>
      <c r="Q3" s="1"/>
    </row>
    <row r="4" spans="1:17" x14ac:dyDescent="0.35">
      <c r="A4" s="9" t="s">
        <v>2</v>
      </c>
      <c r="B4" s="5" t="s">
        <v>22</v>
      </c>
      <c r="C4" s="4" t="s">
        <v>8</v>
      </c>
      <c r="D4" s="4" t="s">
        <v>0</v>
      </c>
      <c r="E4" s="10" t="s">
        <v>28</v>
      </c>
      <c r="F4" s="42" t="s">
        <v>48</v>
      </c>
      <c r="J4" s="3"/>
      <c r="K4" s="2"/>
      <c r="L4" s="2"/>
      <c r="M4" s="2"/>
      <c r="N4" s="2"/>
      <c r="O4" s="2"/>
      <c r="P4" s="2"/>
      <c r="Q4" s="2"/>
    </row>
    <row r="5" spans="1:17" x14ac:dyDescent="0.35">
      <c r="A5" s="9" t="s">
        <v>4</v>
      </c>
      <c r="B5" s="5" t="s">
        <v>22</v>
      </c>
      <c r="C5" s="4" t="s">
        <v>9</v>
      </c>
      <c r="D5" s="4" t="s">
        <v>0</v>
      </c>
      <c r="E5" s="10" t="s">
        <v>29</v>
      </c>
      <c r="F5" s="42" t="s">
        <v>48</v>
      </c>
      <c r="J5" s="3"/>
      <c r="K5" s="2"/>
      <c r="L5" s="2"/>
      <c r="M5" s="2"/>
      <c r="N5" s="2"/>
      <c r="O5" s="2"/>
      <c r="P5" s="2"/>
      <c r="Q5" s="2"/>
    </row>
    <row r="6" spans="1:17" x14ac:dyDescent="0.35">
      <c r="A6" s="9" t="s">
        <v>5</v>
      </c>
      <c r="B6" s="5" t="s">
        <v>23</v>
      </c>
      <c r="C6" s="4">
        <v>4</v>
      </c>
      <c r="D6" s="4" t="s">
        <v>0</v>
      </c>
      <c r="E6" s="10" t="s">
        <v>27</v>
      </c>
      <c r="F6" s="42" t="s">
        <v>49</v>
      </c>
      <c r="J6" s="3"/>
      <c r="K6" s="2"/>
      <c r="L6" s="2"/>
      <c r="M6" s="2"/>
      <c r="N6" s="2"/>
      <c r="O6" s="2"/>
      <c r="P6" s="2"/>
      <c r="Q6" s="2"/>
    </row>
    <row r="7" spans="1:17" x14ac:dyDescent="0.35">
      <c r="A7" s="9" t="s">
        <v>6</v>
      </c>
      <c r="B7" s="5" t="s">
        <v>23</v>
      </c>
      <c r="C7" s="4">
        <v>4</v>
      </c>
      <c r="D7" s="4" t="s">
        <v>0</v>
      </c>
      <c r="E7" s="10" t="s">
        <v>29</v>
      </c>
      <c r="F7" s="42" t="s">
        <v>49</v>
      </c>
      <c r="J7" s="3"/>
      <c r="K7" s="2"/>
      <c r="L7" s="2"/>
      <c r="M7" s="2"/>
      <c r="N7" s="2"/>
      <c r="O7" s="2"/>
      <c r="P7" s="2"/>
      <c r="Q7" s="2"/>
    </row>
    <row r="8" spans="1:17" x14ac:dyDescent="0.35">
      <c r="A8" s="9" t="s">
        <v>7</v>
      </c>
      <c r="B8" s="5" t="s">
        <v>23</v>
      </c>
      <c r="C8" s="4">
        <v>7</v>
      </c>
      <c r="D8" s="4" t="s">
        <v>0</v>
      </c>
      <c r="E8" s="10" t="s">
        <v>28</v>
      </c>
      <c r="F8" s="42" t="s">
        <v>49</v>
      </c>
      <c r="J8" s="3"/>
      <c r="K8" s="2"/>
      <c r="L8" s="2"/>
      <c r="M8" s="2"/>
      <c r="N8" s="2"/>
      <c r="O8" s="2"/>
      <c r="P8" s="2"/>
      <c r="Q8" s="2"/>
    </row>
    <row r="9" spans="1:17" x14ac:dyDescent="0.35">
      <c r="A9" s="9" t="s">
        <v>10</v>
      </c>
      <c r="B9" s="4" t="s">
        <v>22</v>
      </c>
      <c r="C9" s="4">
        <v>3</v>
      </c>
      <c r="D9" s="4" t="s">
        <v>11</v>
      </c>
      <c r="E9" s="10" t="s">
        <v>28</v>
      </c>
      <c r="F9" s="42" t="s">
        <v>49</v>
      </c>
      <c r="J9" s="3"/>
      <c r="K9" s="2"/>
      <c r="L9" s="2"/>
      <c r="M9" s="2"/>
      <c r="N9" s="2"/>
      <c r="O9" s="2"/>
      <c r="P9" s="2"/>
      <c r="Q9" s="2"/>
    </row>
    <row r="10" spans="1:17" x14ac:dyDescent="0.35">
      <c r="A10" s="9" t="s">
        <v>12</v>
      </c>
      <c r="B10" s="4" t="s">
        <v>22</v>
      </c>
      <c r="C10" s="4">
        <v>2</v>
      </c>
      <c r="D10" s="4" t="s">
        <v>15</v>
      </c>
      <c r="E10" s="10" t="s">
        <v>28</v>
      </c>
      <c r="F10" s="42" t="s">
        <v>49</v>
      </c>
      <c r="J10" s="3"/>
      <c r="K10" s="2"/>
      <c r="L10" s="2"/>
      <c r="M10" s="2"/>
      <c r="N10" s="2"/>
      <c r="O10" s="2"/>
      <c r="P10" s="2"/>
      <c r="Q10" s="2"/>
    </row>
    <row r="11" spans="1:17" x14ac:dyDescent="0.35">
      <c r="A11" s="9" t="s">
        <v>13</v>
      </c>
      <c r="B11" s="4" t="s">
        <v>22</v>
      </c>
      <c r="C11" s="4">
        <v>2</v>
      </c>
      <c r="D11" s="4" t="s">
        <v>15</v>
      </c>
      <c r="E11" s="10" t="s">
        <v>28</v>
      </c>
      <c r="F11" s="42" t="s">
        <v>49</v>
      </c>
      <c r="J11" s="3"/>
      <c r="K11" s="2"/>
      <c r="L11" s="2"/>
      <c r="M11" s="2"/>
      <c r="N11" s="2"/>
      <c r="O11" s="2"/>
      <c r="P11" s="2"/>
      <c r="Q11" s="2"/>
    </row>
    <row r="12" spans="1:17" x14ac:dyDescent="0.35">
      <c r="A12" s="9" t="s">
        <v>16</v>
      </c>
      <c r="B12" s="5" t="s">
        <v>22</v>
      </c>
      <c r="C12" s="4">
        <v>2</v>
      </c>
      <c r="D12" s="4" t="s">
        <v>14</v>
      </c>
      <c r="E12" s="10" t="s">
        <v>30</v>
      </c>
      <c r="F12" s="42" t="s">
        <v>48</v>
      </c>
      <c r="J12" s="3"/>
      <c r="K12" s="2"/>
      <c r="L12" s="2"/>
      <c r="M12" s="2"/>
      <c r="N12" s="2"/>
      <c r="O12" s="2"/>
      <c r="P12" s="2"/>
      <c r="Q12" s="2"/>
    </row>
    <row r="13" spans="1:17" x14ac:dyDescent="0.35">
      <c r="A13" s="9" t="s">
        <v>17</v>
      </c>
      <c r="B13" s="5" t="s">
        <v>33</v>
      </c>
      <c r="C13" s="4">
        <v>2</v>
      </c>
      <c r="D13" s="4" t="s">
        <v>14</v>
      </c>
      <c r="E13" s="10" t="s">
        <v>29</v>
      </c>
      <c r="F13" s="42" t="s">
        <v>49</v>
      </c>
      <c r="J13" s="3"/>
      <c r="K13" s="2"/>
      <c r="L13" s="2"/>
      <c r="M13" s="2"/>
      <c r="N13" s="2"/>
      <c r="O13" s="2"/>
      <c r="P13" s="2"/>
      <c r="Q13" s="2"/>
    </row>
    <row r="14" spans="1:17" x14ac:dyDescent="0.35">
      <c r="A14" s="9" t="s">
        <v>18</v>
      </c>
      <c r="B14" s="5" t="s">
        <v>33</v>
      </c>
      <c r="C14" s="4">
        <v>2</v>
      </c>
      <c r="D14" s="4" t="s">
        <v>14</v>
      </c>
      <c r="E14" s="10" t="s">
        <v>29</v>
      </c>
      <c r="F14" s="42" t="s">
        <v>49</v>
      </c>
      <c r="J14" s="3"/>
      <c r="K14" s="2"/>
      <c r="L14" s="2"/>
      <c r="M14" s="2"/>
      <c r="N14" s="2"/>
      <c r="O14" s="2"/>
      <c r="P14" s="2"/>
      <c r="Q14" s="2"/>
    </row>
    <row r="15" spans="1:17" x14ac:dyDescent="0.35">
      <c r="A15" s="9" t="s">
        <v>19</v>
      </c>
      <c r="B15" s="5" t="s">
        <v>33</v>
      </c>
      <c r="C15" s="4">
        <v>2</v>
      </c>
      <c r="D15" s="4" t="s">
        <v>14</v>
      </c>
      <c r="E15" s="10" t="s">
        <v>32</v>
      </c>
      <c r="F15" s="42" t="s">
        <v>49</v>
      </c>
      <c r="J15" s="3"/>
      <c r="K15" s="2"/>
      <c r="L15" s="2"/>
      <c r="M15" s="2"/>
      <c r="N15" s="2"/>
      <c r="O15" s="2"/>
      <c r="P15" s="2"/>
      <c r="Q15" s="2"/>
    </row>
    <row r="16" spans="1:17" ht="15" thickBot="1" x14ac:dyDescent="0.4">
      <c r="A16" s="11" t="s">
        <v>20</v>
      </c>
      <c r="B16" s="12" t="s">
        <v>31</v>
      </c>
      <c r="C16" s="13">
        <v>2</v>
      </c>
      <c r="D16" s="13" t="s">
        <v>14</v>
      </c>
      <c r="E16" s="14" t="s">
        <v>32</v>
      </c>
      <c r="F16" s="43" t="s">
        <v>48</v>
      </c>
      <c r="J16" s="3"/>
      <c r="K16" s="2"/>
      <c r="L16" s="2"/>
      <c r="M16" s="2"/>
      <c r="N16" s="2"/>
      <c r="O16" s="2"/>
      <c r="P16" s="2"/>
      <c r="Q16" s="2"/>
    </row>
    <row r="17" spans="3:17" x14ac:dyDescent="0.35">
      <c r="J17" s="3"/>
      <c r="K17" s="2"/>
      <c r="L17" s="2"/>
      <c r="M17" s="2"/>
      <c r="N17" s="2"/>
      <c r="O17" s="2"/>
      <c r="P17" s="2"/>
      <c r="Q17" s="2"/>
    </row>
    <row r="18" spans="3:17" x14ac:dyDescent="0.35">
      <c r="J18" s="3"/>
      <c r="K18" s="2"/>
      <c r="L18" s="2"/>
      <c r="M18" s="2"/>
      <c r="N18" s="2"/>
      <c r="O18" s="2"/>
      <c r="P18" s="2"/>
    </row>
    <row r="22" spans="3:17" x14ac:dyDescent="0.35">
      <c r="M22" s="1"/>
      <c r="N22" s="1"/>
    </row>
    <row r="23" spans="3:17" x14ac:dyDescent="0.35">
      <c r="M23" s="2"/>
      <c r="N23" s="2"/>
    </row>
    <row r="24" spans="3:17" x14ac:dyDescent="0.35">
      <c r="M24" s="2"/>
      <c r="N24" s="2"/>
    </row>
    <row r="25" spans="3:17" x14ac:dyDescent="0.35">
      <c r="M25" s="2"/>
      <c r="N25" s="2"/>
    </row>
    <row r="26" spans="3:17" x14ac:dyDescent="0.35">
      <c r="C26" s="1"/>
      <c r="M26" s="2"/>
      <c r="N26" s="2"/>
    </row>
    <row r="27" spans="3:17" x14ac:dyDescent="0.35">
      <c r="C27" s="2"/>
      <c r="M27" s="2"/>
      <c r="N27" s="2"/>
    </row>
    <row r="28" spans="3:17" x14ac:dyDescent="0.35">
      <c r="C28" s="2"/>
      <c r="M28" s="2"/>
      <c r="N28" s="2"/>
    </row>
    <row r="29" spans="3:17" x14ac:dyDescent="0.35">
      <c r="C29" s="2"/>
      <c r="E29" s="2"/>
      <c r="J29" s="2"/>
      <c r="K29" s="2"/>
      <c r="L29" s="2"/>
      <c r="M29" s="2"/>
      <c r="N29" s="2"/>
    </row>
    <row r="30" spans="3:17" x14ac:dyDescent="0.35">
      <c r="C30" s="2"/>
      <c r="E30" s="2"/>
      <c r="J30" s="2"/>
      <c r="K30" s="2"/>
      <c r="L30" s="2"/>
      <c r="M30" s="2"/>
      <c r="N30" s="2"/>
    </row>
    <row r="31" spans="3:17" x14ac:dyDescent="0.35">
      <c r="C31" s="2"/>
      <c r="E31" s="2"/>
      <c r="J31" s="2"/>
      <c r="K31" s="2"/>
      <c r="L31" s="2"/>
      <c r="M31" s="2"/>
      <c r="N31" s="2"/>
    </row>
    <row r="32" spans="3:17" x14ac:dyDescent="0.35">
      <c r="C32" s="2"/>
      <c r="E32" s="2"/>
      <c r="J32" s="2"/>
      <c r="K32" s="2"/>
      <c r="L32" s="2"/>
      <c r="M32" s="2"/>
      <c r="N32" s="2"/>
    </row>
    <row r="33" spans="3:14" x14ac:dyDescent="0.35">
      <c r="C33" s="2"/>
      <c r="E33" s="2"/>
      <c r="J33" s="2"/>
      <c r="K33" s="2"/>
      <c r="L33" s="2"/>
      <c r="M33" s="2"/>
      <c r="N33" s="2"/>
    </row>
    <row r="34" spans="3:14" x14ac:dyDescent="0.35">
      <c r="C34" s="2"/>
      <c r="E34" s="2"/>
      <c r="J34" s="2"/>
      <c r="K34" s="2"/>
      <c r="L34" s="2"/>
      <c r="M34" s="2"/>
      <c r="N34" s="2"/>
    </row>
    <row r="35" spans="3:14" x14ac:dyDescent="0.35">
      <c r="C35" s="2"/>
      <c r="E35" s="2"/>
      <c r="J35" s="2"/>
      <c r="K35" s="2"/>
      <c r="L35" s="2"/>
      <c r="M35" s="2"/>
      <c r="N35" s="2"/>
    </row>
    <row r="36" spans="3:14" x14ac:dyDescent="0.35">
      <c r="C36" s="2"/>
      <c r="E36" s="2"/>
      <c r="J36" s="2"/>
      <c r="K36" s="2"/>
      <c r="L36" s="2"/>
      <c r="M36" s="2"/>
      <c r="N36" s="2"/>
    </row>
    <row r="37" spans="3:14" x14ac:dyDescent="0.35">
      <c r="C37" s="2"/>
      <c r="E37" s="2"/>
      <c r="J37" s="2"/>
      <c r="K37" s="2"/>
      <c r="L37" s="2"/>
      <c r="M37" s="2"/>
      <c r="N37" s="2"/>
    </row>
    <row r="38" spans="3:14" x14ac:dyDescent="0.35">
      <c r="C38" s="2"/>
      <c r="E38" s="2"/>
      <c r="J38" s="2"/>
      <c r="K38" s="2"/>
      <c r="L38" s="2"/>
      <c r="M38" s="2"/>
      <c r="N38" s="2"/>
    </row>
    <row r="39" spans="3:14" x14ac:dyDescent="0.35">
      <c r="C39" s="2"/>
      <c r="E39" s="2"/>
    </row>
    <row r="40" spans="3:14" x14ac:dyDescent="0.35">
      <c r="C40" s="2"/>
      <c r="E40" s="2"/>
    </row>
    <row r="41" spans="3:14" x14ac:dyDescent="0.35">
      <c r="C41" s="2"/>
      <c r="E41" s="2"/>
    </row>
    <row r="42" spans="3:14" x14ac:dyDescent="0.35">
      <c r="E42" s="2"/>
    </row>
    <row r="43" spans="3:14" x14ac:dyDescent="0.35">
      <c r="E4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63ED-3952-43DC-9C7A-B8742419F0CF}">
  <dimension ref="A1:S189"/>
  <sheetViews>
    <sheetView tabSelected="1" topLeftCell="A58" zoomScale="80" zoomScaleNormal="70" workbookViewId="0">
      <selection activeCell="H64" sqref="H64"/>
    </sheetView>
  </sheetViews>
  <sheetFormatPr defaultColWidth="11.54296875" defaultRowHeight="14.5" x14ac:dyDescent="0.35"/>
  <cols>
    <col min="1" max="1" width="44.81640625" style="15" bestFit="1" customWidth="1"/>
    <col min="2" max="2" width="25.36328125" style="15" customWidth="1"/>
    <col min="3" max="3" width="17.36328125" style="15" bestFit="1" customWidth="1"/>
    <col min="4" max="4" width="21" style="15" bestFit="1" customWidth="1"/>
    <col min="5" max="5" width="23.453125" style="15" bestFit="1" customWidth="1"/>
    <col min="6" max="6" width="21.453125" style="15" bestFit="1" customWidth="1"/>
    <col min="7" max="7" width="22.1796875" style="15" bestFit="1" customWidth="1"/>
    <col min="8" max="8" width="19.6328125" style="15" bestFit="1" customWidth="1"/>
    <col min="9" max="9" width="19" style="22" bestFit="1" customWidth="1"/>
    <col min="10" max="10" width="27.54296875" style="15" bestFit="1" customWidth="1"/>
    <col min="11" max="11" width="15.81640625" style="15" bestFit="1" customWidth="1"/>
    <col min="12" max="12" width="26.36328125" style="15" bestFit="1" customWidth="1"/>
    <col min="13" max="16384" width="11.54296875" style="15"/>
  </cols>
  <sheetData>
    <row r="1" spans="1:19" ht="15" thickBot="1" x14ac:dyDescent="0.4">
      <c r="A1" s="52" t="s">
        <v>38</v>
      </c>
      <c r="B1" s="52" t="s">
        <v>24</v>
      </c>
      <c r="C1" s="52" t="s">
        <v>39</v>
      </c>
      <c r="D1" s="52" t="s">
        <v>92</v>
      </c>
      <c r="E1" s="52" t="s">
        <v>93</v>
      </c>
      <c r="F1" s="52" t="s">
        <v>94</v>
      </c>
      <c r="G1" s="52" t="s">
        <v>95</v>
      </c>
      <c r="H1" s="52" t="s">
        <v>50</v>
      </c>
      <c r="I1" s="52" t="s">
        <v>47</v>
      </c>
      <c r="J1" s="52" t="s">
        <v>80</v>
      </c>
      <c r="K1" s="52" t="s">
        <v>81</v>
      </c>
    </row>
    <row r="2" spans="1:19" x14ac:dyDescent="0.35">
      <c r="A2" s="57" t="s">
        <v>3</v>
      </c>
      <c r="B2" s="48" t="s">
        <v>0</v>
      </c>
      <c r="C2" s="48" t="s">
        <v>62</v>
      </c>
      <c r="D2" s="48">
        <v>15.95</v>
      </c>
      <c r="E2" s="48">
        <v>10.44</v>
      </c>
      <c r="F2" s="48">
        <f>G2*24</f>
        <v>2.16</v>
      </c>
      <c r="G2" s="48">
        <v>0.09</v>
      </c>
      <c r="H2" s="49">
        <f t="shared" ref="H2:H9" si="0">F2*SQRT(($I$55/24)^2+($K$55/G2)^2)</f>
        <v>0.16970682072326967</v>
      </c>
      <c r="I2" s="50" t="s">
        <v>48</v>
      </c>
      <c r="J2" s="51" t="s">
        <v>82</v>
      </c>
      <c r="K2" s="46">
        <v>5.51</v>
      </c>
    </row>
    <row r="3" spans="1:19" x14ac:dyDescent="0.35">
      <c r="A3" s="24" t="s">
        <v>3</v>
      </c>
      <c r="B3" s="25" t="s">
        <v>0</v>
      </c>
      <c r="C3" s="25" t="s">
        <v>60</v>
      </c>
      <c r="D3" s="25">
        <v>16.5</v>
      </c>
      <c r="E3" s="20">
        <v>10.47</v>
      </c>
      <c r="F3" s="20">
        <f t="shared" ref="F3:F51" si="1">G3*24</f>
        <v>2.16</v>
      </c>
      <c r="G3" s="20">
        <v>0.09</v>
      </c>
      <c r="H3" s="25">
        <f t="shared" si="0"/>
        <v>0.16970682072326967</v>
      </c>
      <c r="I3" s="45" t="s">
        <v>48</v>
      </c>
      <c r="J3" s="47" t="s">
        <v>82</v>
      </c>
      <c r="K3" s="46">
        <v>5.629999999999999</v>
      </c>
      <c r="N3"/>
      <c r="O3"/>
      <c r="P3"/>
      <c r="Q3"/>
      <c r="R3"/>
      <c r="S3"/>
    </row>
    <row r="4" spans="1:19" x14ac:dyDescent="0.35">
      <c r="A4" s="24" t="s">
        <v>3</v>
      </c>
      <c r="B4" s="25" t="s">
        <v>0</v>
      </c>
      <c r="C4" s="25" t="s">
        <v>59</v>
      </c>
      <c r="D4" s="25">
        <v>16.27</v>
      </c>
      <c r="E4" s="20">
        <v>10.64</v>
      </c>
      <c r="F4" s="20">
        <f t="shared" si="1"/>
        <v>2.16</v>
      </c>
      <c r="G4" s="25">
        <v>0.09</v>
      </c>
      <c r="H4" s="25">
        <f t="shared" si="0"/>
        <v>0.16970682072326967</v>
      </c>
      <c r="I4" s="45" t="s">
        <v>48</v>
      </c>
      <c r="J4" s="51" t="s">
        <v>82</v>
      </c>
      <c r="K4" s="46">
        <v>6.0299999999999994</v>
      </c>
      <c r="R4"/>
      <c r="S4"/>
    </row>
    <row r="5" spans="1:19" x14ac:dyDescent="0.35">
      <c r="A5" s="23" t="s">
        <v>3</v>
      </c>
      <c r="B5" s="20" t="s">
        <v>0</v>
      </c>
      <c r="C5" s="20" t="s">
        <v>61</v>
      </c>
      <c r="D5" s="20">
        <v>16.18</v>
      </c>
      <c r="E5" s="20">
        <v>10.66</v>
      </c>
      <c r="F5" s="20">
        <f t="shared" si="1"/>
        <v>2.16</v>
      </c>
      <c r="G5" s="20">
        <v>0.09</v>
      </c>
      <c r="H5" s="25">
        <f t="shared" si="0"/>
        <v>0.16970682072326967</v>
      </c>
      <c r="I5" s="45" t="s">
        <v>48</v>
      </c>
      <c r="J5" s="51" t="s">
        <v>82</v>
      </c>
      <c r="K5" s="46">
        <v>5.52</v>
      </c>
      <c r="R5"/>
      <c r="S5"/>
    </row>
    <row r="6" spans="1:19" x14ac:dyDescent="0.35">
      <c r="A6" s="24" t="s">
        <v>1</v>
      </c>
      <c r="B6" s="25" t="s">
        <v>0</v>
      </c>
      <c r="C6" s="25" t="s">
        <v>58</v>
      </c>
      <c r="D6" s="25">
        <v>16.559999999999999</v>
      </c>
      <c r="E6" s="20">
        <v>10.38</v>
      </c>
      <c r="F6" s="20">
        <f t="shared" si="1"/>
        <v>2.16</v>
      </c>
      <c r="G6" s="20">
        <v>0.09</v>
      </c>
      <c r="H6" s="25">
        <f t="shared" si="0"/>
        <v>0.16970682072326967</v>
      </c>
      <c r="I6" s="45" t="s">
        <v>48</v>
      </c>
      <c r="J6" s="51" t="s">
        <v>83</v>
      </c>
      <c r="K6" s="46">
        <v>6.06</v>
      </c>
      <c r="M6" s="29"/>
      <c r="R6"/>
      <c r="S6"/>
    </row>
    <row r="7" spans="1:19" x14ac:dyDescent="0.35">
      <c r="A7" s="23" t="s">
        <v>1</v>
      </c>
      <c r="B7" s="20" t="s">
        <v>0</v>
      </c>
      <c r="C7" s="20" t="s">
        <v>57</v>
      </c>
      <c r="D7" s="20">
        <v>16.440000000000001</v>
      </c>
      <c r="E7" s="20">
        <v>10.38</v>
      </c>
      <c r="F7" s="20">
        <f t="shared" si="1"/>
        <v>2.16</v>
      </c>
      <c r="G7" s="20">
        <v>0.09</v>
      </c>
      <c r="H7" s="25">
        <f t="shared" si="0"/>
        <v>0.16970682072326967</v>
      </c>
      <c r="I7" s="45" t="s">
        <v>48</v>
      </c>
      <c r="J7" s="51" t="s">
        <v>83</v>
      </c>
      <c r="K7" s="46">
        <v>6.1099999999999977</v>
      </c>
      <c r="N7"/>
      <c r="O7"/>
      <c r="P7"/>
      <c r="Q7"/>
      <c r="R7"/>
      <c r="S7"/>
    </row>
    <row r="8" spans="1:19" x14ac:dyDescent="0.35">
      <c r="A8" s="24" t="s">
        <v>1</v>
      </c>
      <c r="B8" s="25" t="s">
        <v>0</v>
      </c>
      <c r="C8" s="25" t="s">
        <v>55</v>
      </c>
      <c r="D8" s="25">
        <v>16.579999999999998</v>
      </c>
      <c r="E8" s="20">
        <v>10.47</v>
      </c>
      <c r="F8" s="20">
        <f t="shared" si="1"/>
        <v>2.16</v>
      </c>
      <c r="G8" s="20">
        <v>0.09</v>
      </c>
      <c r="H8" s="25">
        <f t="shared" si="0"/>
        <v>0.16970682072326967</v>
      </c>
      <c r="I8" s="45" t="s">
        <v>48</v>
      </c>
      <c r="J8" s="51" t="s">
        <v>83</v>
      </c>
      <c r="K8" s="46">
        <v>6.1799999999999979</v>
      </c>
      <c r="M8" s="17"/>
      <c r="N8"/>
      <c r="O8"/>
      <c r="P8"/>
      <c r="Q8"/>
      <c r="R8"/>
      <c r="S8"/>
    </row>
    <row r="9" spans="1:19" x14ac:dyDescent="0.35">
      <c r="A9" s="23" t="s">
        <v>1</v>
      </c>
      <c r="B9" s="20" t="s">
        <v>0</v>
      </c>
      <c r="C9" s="20" t="s">
        <v>56</v>
      </c>
      <c r="D9" s="20">
        <v>16.72</v>
      </c>
      <c r="E9" s="20">
        <v>10.5</v>
      </c>
      <c r="F9" s="20">
        <f t="shared" si="1"/>
        <v>2.16</v>
      </c>
      <c r="G9" s="20">
        <v>0.09</v>
      </c>
      <c r="H9" s="25">
        <f t="shared" si="0"/>
        <v>0.16970682072326967</v>
      </c>
      <c r="I9" s="45" t="s">
        <v>48</v>
      </c>
      <c r="J9" s="51" t="s">
        <v>83</v>
      </c>
      <c r="K9" s="46">
        <v>6.2199999999999989</v>
      </c>
      <c r="N9"/>
      <c r="O9"/>
      <c r="P9"/>
      <c r="Q9"/>
      <c r="R9"/>
      <c r="S9"/>
    </row>
    <row r="10" spans="1:19" x14ac:dyDescent="0.35">
      <c r="A10" s="24" t="s">
        <v>2</v>
      </c>
      <c r="B10" s="25" t="s">
        <v>0</v>
      </c>
      <c r="C10" s="25" t="s">
        <v>67</v>
      </c>
      <c r="D10" s="25" t="s">
        <v>37</v>
      </c>
      <c r="E10" s="25" t="s">
        <v>37</v>
      </c>
      <c r="F10" s="25" t="s">
        <v>37</v>
      </c>
      <c r="G10" s="25" t="s">
        <v>37</v>
      </c>
      <c r="H10" s="25" t="s">
        <v>37</v>
      </c>
      <c r="I10" s="45" t="s">
        <v>48</v>
      </c>
      <c r="J10" s="51"/>
      <c r="K10" s="46"/>
      <c r="N10"/>
      <c r="O10"/>
      <c r="P10"/>
      <c r="Q10"/>
      <c r="R10"/>
      <c r="S10"/>
    </row>
    <row r="11" spans="1:19" x14ac:dyDescent="0.35">
      <c r="A11" s="23" t="s">
        <v>2</v>
      </c>
      <c r="B11" s="20" t="s">
        <v>0</v>
      </c>
      <c r="C11" s="20" t="s">
        <v>68</v>
      </c>
      <c r="D11" s="25" t="s">
        <v>37</v>
      </c>
      <c r="E11" s="25" t="s">
        <v>37</v>
      </c>
      <c r="F11" s="25" t="s">
        <v>37</v>
      </c>
      <c r="G11" s="25" t="s">
        <v>37</v>
      </c>
      <c r="H11" s="25" t="s">
        <v>37</v>
      </c>
      <c r="I11" s="45" t="s">
        <v>48</v>
      </c>
      <c r="J11" s="51"/>
      <c r="K11" s="46"/>
      <c r="N11"/>
      <c r="O11"/>
      <c r="P11"/>
      <c r="Q11"/>
      <c r="R11"/>
      <c r="S11"/>
    </row>
    <row r="12" spans="1:19" x14ac:dyDescent="0.35">
      <c r="A12" s="24" t="s">
        <v>4</v>
      </c>
      <c r="B12" s="20" t="s">
        <v>0</v>
      </c>
      <c r="C12" s="20" t="s">
        <v>69</v>
      </c>
      <c r="D12" s="25" t="s">
        <v>37</v>
      </c>
      <c r="E12" s="25" t="s">
        <v>37</v>
      </c>
      <c r="F12" s="25" t="s">
        <v>37</v>
      </c>
      <c r="G12" s="25" t="s">
        <v>37</v>
      </c>
      <c r="H12" s="25" t="s">
        <v>37</v>
      </c>
      <c r="I12" s="45" t="s">
        <v>48</v>
      </c>
      <c r="J12" s="51"/>
      <c r="K12" s="46"/>
      <c r="N12"/>
      <c r="O12"/>
      <c r="P12"/>
      <c r="Q12"/>
      <c r="R12"/>
      <c r="S12"/>
    </row>
    <row r="13" spans="1:19" x14ac:dyDescent="0.35">
      <c r="A13" s="24" t="s">
        <v>4</v>
      </c>
      <c r="B13" s="25" t="s">
        <v>0</v>
      </c>
      <c r="C13" s="25" t="s">
        <v>64</v>
      </c>
      <c r="D13" s="25">
        <v>16.12</v>
      </c>
      <c r="E13" s="25">
        <v>10.38</v>
      </c>
      <c r="F13" s="20">
        <f t="shared" si="1"/>
        <v>1.6800000000000002</v>
      </c>
      <c r="G13" s="25">
        <v>7.0000000000000007E-2</v>
      </c>
      <c r="H13" s="25">
        <f>F13*SQRT(($I$55/24)^2+($K$55/G13)^2)</f>
        <v>0.16970634932140871</v>
      </c>
      <c r="I13" s="45" t="s">
        <v>48</v>
      </c>
      <c r="J13" s="51" t="s">
        <v>82</v>
      </c>
      <c r="K13" s="46">
        <v>5.74</v>
      </c>
      <c r="N13"/>
      <c r="O13"/>
      <c r="P13"/>
      <c r="Q13"/>
      <c r="R13"/>
      <c r="S13"/>
    </row>
    <row r="14" spans="1:19" x14ac:dyDescent="0.35">
      <c r="A14" s="23" t="s">
        <v>4</v>
      </c>
      <c r="B14" s="20" t="s">
        <v>0</v>
      </c>
      <c r="C14" s="20" t="s">
        <v>65</v>
      </c>
      <c r="D14" s="20">
        <v>16.5</v>
      </c>
      <c r="E14" s="20">
        <v>10.4</v>
      </c>
      <c r="F14" s="20">
        <f t="shared" si="1"/>
        <v>1.6800000000000002</v>
      </c>
      <c r="G14" s="20">
        <v>7.0000000000000007E-2</v>
      </c>
      <c r="H14" s="25">
        <f>F14*SQRT(($I$55/24)^2+($K$55/G14)^2)</f>
        <v>0.16970634932140871</v>
      </c>
      <c r="I14" s="45" t="s">
        <v>48</v>
      </c>
      <c r="J14" s="51" t="s">
        <v>82</v>
      </c>
      <c r="K14" s="46">
        <v>6.1</v>
      </c>
      <c r="N14"/>
      <c r="O14"/>
      <c r="P14"/>
      <c r="Q14"/>
      <c r="R14"/>
      <c r="S14"/>
    </row>
    <row r="15" spans="1:19" x14ac:dyDescent="0.35">
      <c r="A15" s="24" t="s">
        <v>4</v>
      </c>
      <c r="B15" s="25" t="s">
        <v>0</v>
      </c>
      <c r="C15" s="25" t="s">
        <v>70</v>
      </c>
      <c r="D15" s="25" t="s">
        <v>37</v>
      </c>
      <c r="E15" s="25" t="s">
        <v>37</v>
      </c>
      <c r="F15" s="25" t="s">
        <v>37</v>
      </c>
      <c r="G15" s="29" t="s">
        <v>37</v>
      </c>
      <c r="H15" s="25" t="s">
        <v>37</v>
      </c>
      <c r="I15" s="45" t="s">
        <v>48</v>
      </c>
      <c r="J15" s="51"/>
      <c r="K15" s="46"/>
      <c r="M15" s="29"/>
      <c r="N15"/>
      <c r="O15"/>
      <c r="P15"/>
      <c r="Q15"/>
      <c r="R15"/>
      <c r="S15"/>
    </row>
    <row r="16" spans="1:19" x14ac:dyDescent="0.35">
      <c r="A16" s="9" t="s">
        <v>5</v>
      </c>
      <c r="B16" s="4" t="s">
        <v>0</v>
      </c>
      <c r="C16" s="4" t="s">
        <v>62</v>
      </c>
      <c r="D16" s="4">
        <v>12.05</v>
      </c>
      <c r="E16" s="4">
        <v>2.62</v>
      </c>
      <c r="F16" s="16">
        <f t="shared" si="1"/>
        <v>5.04</v>
      </c>
      <c r="G16" s="16">
        <v>0.21</v>
      </c>
      <c r="H16" s="16">
        <f t="shared" ref="H16:H51" si="2">F16*SQRT(($I$55/24)^2+($K$55/G16)^2)</f>
        <v>0.16971212390398038</v>
      </c>
      <c r="I16" s="53" t="s">
        <v>49</v>
      </c>
      <c r="J16" s="51" t="s">
        <v>84</v>
      </c>
      <c r="K16" s="46">
        <v>10.119999999999999</v>
      </c>
      <c r="M16" s="29"/>
      <c r="N16"/>
      <c r="O16"/>
      <c r="P16"/>
      <c r="Q16"/>
      <c r="R16"/>
      <c r="S16"/>
    </row>
    <row r="17" spans="1:19" x14ac:dyDescent="0.35">
      <c r="A17" s="9" t="s">
        <v>5</v>
      </c>
      <c r="B17" s="16" t="s">
        <v>0</v>
      </c>
      <c r="C17" s="16" t="s">
        <v>60</v>
      </c>
      <c r="D17" s="16">
        <v>11.56</v>
      </c>
      <c r="E17" s="16">
        <v>2.4</v>
      </c>
      <c r="F17" s="16">
        <f t="shared" si="1"/>
        <v>4.8000000000000007</v>
      </c>
      <c r="G17" s="16">
        <v>0.2</v>
      </c>
      <c r="H17" s="16">
        <f t="shared" si="2"/>
        <v>0.16971151993898351</v>
      </c>
      <c r="I17" s="53" t="s">
        <v>49</v>
      </c>
      <c r="J17" s="51" t="s">
        <v>84</v>
      </c>
      <c r="K17" s="46">
        <v>9.43</v>
      </c>
      <c r="M17" s="29"/>
      <c r="N17"/>
      <c r="O17"/>
      <c r="P17"/>
      <c r="Q17"/>
      <c r="R17"/>
      <c r="S17"/>
    </row>
    <row r="18" spans="1:19" x14ac:dyDescent="0.35">
      <c r="A18" s="9" t="s">
        <v>5</v>
      </c>
      <c r="B18" s="4" t="s">
        <v>0</v>
      </c>
      <c r="C18" s="4" t="s">
        <v>59</v>
      </c>
      <c r="D18" s="4">
        <v>11.7</v>
      </c>
      <c r="E18" s="4">
        <v>2.66</v>
      </c>
      <c r="F18" s="16">
        <f t="shared" si="1"/>
        <v>4.8000000000000007</v>
      </c>
      <c r="G18" s="16">
        <v>0.2</v>
      </c>
      <c r="H18" s="16">
        <f t="shared" si="2"/>
        <v>0.16971151993898351</v>
      </c>
      <c r="I18" s="53" t="s">
        <v>49</v>
      </c>
      <c r="J18" s="51" t="s">
        <v>84</v>
      </c>
      <c r="K18" s="46">
        <v>9.16</v>
      </c>
      <c r="M18" s="29"/>
      <c r="N18"/>
      <c r="O18"/>
      <c r="P18"/>
      <c r="Q18"/>
      <c r="R18"/>
      <c r="S18"/>
    </row>
    <row r="19" spans="1:19" x14ac:dyDescent="0.35">
      <c r="A19" s="9" t="s">
        <v>5</v>
      </c>
      <c r="B19" s="16" t="s">
        <v>0</v>
      </c>
      <c r="C19" s="16" t="s">
        <v>61</v>
      </c>
      <c r="D19" s="16">
        <v>12.51</v>
      </c>
      <c r="E19" s="16">
        <v>2.39</v>
      </c>
      <c r="F19" s="16">
        <f t="shared" si="1"/>
        <v>4.8000000000000007</v>
      </c>
      <c r="G19" s="16">
        <v>0.2</v>
      </c>
      <c r="H19" s="16">
        <f t="shared" si="2"/>
        <v>0.16971151993898351</v>
      </c>
      <c r="I19" s="53" t="s">
        <v>49</v>
      </c>
      <c r="J19" s="51" t="s">
        <v>84</v>
      </c>
      <c r="K19" s="46">
        <v>9.0399999999999991</v>
      </c>
      <c r="M19" s="29"/>
      <c r="N19"/>
      <c r="O19"/>
      <c r="P19"/>
      <c r="Q19"/>
      <c r="R19"/>
      <c r="S19"/>
    </row>
    <row r="20" spans="1:19" x14ac:dyDescent="0.35">
      <c r="A20" s="9" t="s">
        <v>6</v>
      </c>
      <c r="B20" s="4" t="s">
        <v>0</v>
      </c>
      <c r="C20" s="4" t="s">
        <v>63</v>
      </c>
      <c r="D20" s="4">
        <v>11.32</v>
      </c>
      <c r="E20" s="4">
        <v>3.72</v>
      </c>
      <c r="F20" s="16">
        <f t="shared" si="1"/>
        <v>5.04</v>
      </c>
      <c r="G20" s="16">
        <v>0.21</v>
      </c>
      <c r="H20" s="16">
        <f t="shared" si="2"/>
        <v>0.16971212390398038</v>
      </c>
      <c r="I20" s="53" t="s">
        <v>49</v>
      </c>
      <c r="J20" s="51" t="s">
        <v>84</v>
      </c>
      <c r="K20" s="46">
        <v>7.15</v>
      </c>
      <c r="M20" s="29"/>
      <c r="N20"/>
      <c r="O20"/>
      <c r="P20"/>
      <c r="Q20"/>
      <c r="R20"/>
      <c r="S20"/>
    </row>
    <row r="21" spans="1:19" x14ac:dyDescent="0.35">
      <c r="A21" s="9" t="s">
        <v>6</v>
      </c>
      <c r="B21" s="16" t="s">
        <v>0</v>
      </c>
      <c r="C21" s="16" t="s">
        <v>64</v>
      </c>
      <c r="D21" s="16">
        <v>11.78</v>
      </c>
      <c r="E21" s="16">
        <v>4.1100000000000003</v>
      </c>
      <c r="F21" s="16">
        <f t="shared" si="1"/>
        <v>5.04</v>
      </c>
      <c r="G21" s="16">
        <v>0.21</v>
      </c>
      <c r="H21" s="16">
        <f t="shared" si="2"/>
        <v>0.16971212390398038</v>
      </c>
      <c r="I21" s="53" t="s">
        <v>49</v>
      </c>
      <c r="J21" s="51" t="s">
        <v>84</v>
      </c>
      <c r="K21" s="46">
        <v>7.6000000000000014</v>
      </c>
      <c r="M21" s="29"/>
      <c r="N21"/>
      <c r="O21"/>
      <c r="P21"/>
      <c r="Q21"/>
      <c r="R21"/>
      <c r="S21"/>
    </row>
    <row r="22" spans="1:19" x14ac:dyDescent="0.35">
      <c r="A22" s="9" t="s">
        <v>6</v>
      </c>
      <c r="B22" s="4" t="s">
        <v>0</v>
      </c>
      <c r="C22" s="4" t="s">
        <v>65</v>
      </c>
      <c r="D22" s="4">
        <v>11.14</v>
      </c>
      <c r="E22" s="4">
        <v>3.99</v>
      </c>
      <c r="F22" s="16">
        <f t="shared" si="1"/>
        <v>5.04</v>
      </c>
      <c r="G22" s="16">
        <v>0.21</v>
      </c>
      <c r="H22" s="16">
        <f t="shared" si="2"/>
        <v>0.16971212390398038</v>
      </c>
      <c r="I22" s="53" t="s">
        <v>49</v>
      </c>
      <c r="J22" s="51" t="s">
        <v>84</v>
      </c>
      <c r="K22" s="46">
        <v>7.6</v>
      </c>
      <c r="M22" s="29"/>
      <c r="N22"/>
      <c r="O22"/>
      <c r="P22"/>
      <c r="Q22"/>
      <c r="R22"/>
      <c r="S22"/>
    </row>
    <row r="23" spans="1:19" x14ac:dyDescent="0.35">
      <c r="A23" s="9" t="s">
        <v>6</v>
      </c>
      <c r="B23" s="16" t="s">
        <v>0</v>
      </c>
      <c r="C23" s="16" t="s">
        <v>66</v>
      </c>
      <c r="D23" s="16">
        <v>11.8</v>
      </c>
      <c r="E23" s="16">
        <v>4.2</v>
      </c>
      <c r="F23" s="16">
        <f t="shared" si="1"/>
        <v>4.8000000000000007</v>
      </c>
      <c r="G23" s="16">
        <v>0.2</v>
      </c>
      <c r="H23" s="16">
        <f t="shared" si="2"/>
        <v>0.16971151993898351</v>
      </c>
      <c r="I23" s="53" t="s">
        <v>49</v>
      </c>
      <c r="J23" s="51" t="s">
        <v>84</v>
      </c>
      <c r="K23" s="46">
        <v>7.669999999999999</v>
      </c>
      <c r="M23" s="29"/>
      <c r="N23"/>
      <c r="O23"/>
      <c r="P23"/>
      <c r="Q23"/>
      <c r="R23"/>
      <c r="S23"/>
    </row>
    <row r="24" spans="1:19" x14ac:dyDescent="0.35">
      <c r="A24" s="9" t="s">
        <v>7</v>
      </c>
      <c r="B24" s="4" t="s">
        <v>0</v>
      </c>
      <c r="C24" s="4" t="s">
        <v>43</v>
      </c>
      <c r="D24" s="4">
        <v>9.68</v>
      </c>
      <c r="E24" s="4">
        <v>3.12</v>
      </c>
      <c r="F24" s="16">
        <f t="shared" si="1"/>
        <v>5.04</v>
      </c>
      <c r="G24" s="16">
        <v>0.21</v>
      </c>
      <c r="H24" s="16">
        <f t="shared" si="2"/>
        <v>0.16971212390398038</v>
      </c>
      <c r="I24" s="53" t="s">
        <v>49</v>
      </c>
      <c r="J24" s="51" t="s">
        <v>85</v>
      </c>
      <c r="K24" s="46">
        <v>6.49</v>
      </c>
      <c r="M24" s="29"/>
      <c r="N24"/>
      <c r="O24"/>
      <c r="P24"/>
      <c r="Q24"/>
      <c r="R24"/>
      <c r="S24"/>
    </row>
    <row r="25" spans="1:19" x14ac:dyDescent="0.35">
      <c r="A25" s="9" t="s">
        <v>7</v>
      </c>
      <c r="B25" s="16" t="s">
        <v>0</v>
      </c>
      <c r="C25" s="4" t="s">
        <v>40</v>
      </c>
      <c r="D25" s="16">
        <v>10.11</v>
      </c>
      <c r="E25" s="16">
        <v>3.13</v>
      </c>
      <c r="F25" s="16">
        <f t="shared" si="1"/>
        <v>4.8000000000000007</v>
      </c>
      <c r="G25" s="16">
        <v>0.2</v>
      </c>
      <c r="H25" s="16">
        <f t="shared" si="2"/>
        <v>0.16971151993898351</v>
      </c>
      <c r="I25" s="53" t="s">
        <v>49</v>
      </c>
      <c r="J25" s="51" t="s">
        <v>85</v>
      </c>
      <c r="K25" s="46">
        <v>6.629999999999999</v>
      </c>
      <c r="M25" s="29"/>
      <c r="N25"/>
      <c r="O25"/>
      <c r="P25"/>
      <c r="Q25"/>
      <c r="R25"/>
      <c r="S25"/>
    </row>
    <row r="26" spans="1:19" x14ac:dyDescent="0.35">
      <c r="A26" s="9" t="s">
        <v>7</v>
      </c>
      <c r="B26" s="4" t="s">
        <v>0</v>
      </c>
      <c r="C26" s="4" t="s">
        <v>53</v>
      </c>
      <c r="D26" s="4">
        <v>9.77</v>
      </c>
      <c r="E26" s="4">
        <v>3.05</v>
      </c>
      <c r="F26" s="16">
        <f t="shared" si="1"/>
        <v>4.8000000000000007</v>
      </c>
      <c r="G26" s="16">
        <v>0.2</v>
      </c>
      <c r="H26" s="16">
        <f t="shared" si="2"/>
        <v>0.16971151993898351</v>
      </c>
      <c r="I26" s="53" t="s">
        <v>49</v>
      </c>
      <c r="J26" s="51" t="s">
        <v>85</v>
      </c>
      <c r="K26" s="46">
        <v>6.56</v>
      </c>
      <c r="M26" s="29"/>
      <c r="N26"/>
      <c r="O26"/>
      <c r="P26"/>
      <c r="Q26"/>
      <c r="R26"/>
      <c r="S26"/>
    </row>
    <row r="27" spans="1:19" x14ac:dyDescent="0.35">
      <c r="A27" s="9" t="s">
        <v>7</v>
      </c>
      <c r="B27" s="16" t="s">
        <v>0</v>
      </c>
      <c r="C27" s="4" t="s">
        <v>41</v>
      </c>
      <c r="D27" s="16">
        <v>10</v>
      </c>
      <c r="E27" s="4">
        <v>3.15</v>
      </c>
      <c r="F27" s="16">
        <f t="shared" si="1"/>
        <v>4.8000000000000007</v>
      </c>
      <c r="G27" s="16">
        <v>0.2</v>
      </c>
      <c r="H27" s="16">
        <f t="shared" si="2"/>
        <v>0.16971151993898351</v>
      </c>
      <c r="I27" s="53" t="s">
        <v>49</v>
      </c>
      <c r="J27" s="51" t="s">
        <v>85</v>
      </c>
      <c r="K27" s="46">
        <v>6.85</v>
      </c>
      <c r="M27" s="29"/>
      <c r="N27"/>
      <c r="O27"/>
      <c r="P27"/>
      <c r="Q27"/>
      <c r="R27"/>
      <c r="S27"/>
    </row>
    <row r="28" spans="1:19" x14ac:dyDescent="0.35">
      <c r="A28" s="9" t="s">
        <v>7</v>
      </c>
      <c r="B28" s="4" t="s">
        <v>0</v>
      </c>
      <c r="C28" s="4" t="s">
        <v>42</v>
      </c>
      <c r="D28" s="16">
        <v>9.84</v>
      </c>
      <c r="E28" s="16">
        <v>3.35</v>
      </c>
      <c r="F28" s="16">
        <f t="shared" si="1"/>
        <v>4.8000000000000007</v>
      </c>
      <c r="G28" s="16">
        <v>0.2</v>
      </c>
      <c r="H28" s="16">
        <f t="shared" si="2"/>
        <v>0.16971151993898351</v>
      </c>
      <c r="I28" s="53" t="s">
        <v>49</v>
      </c>
      <c r="J28" s="51" t="s">
        <v>85</v>
      </c>
      <c r="K28" s="46">
        <v>6.98</v>
      </c>
      <c r="M28" s="29"/>
      <c r="N28"/>
      <c r="O28"/>
      <c r="P28"/>
      <c r="Q28"/>
      <c r="R28"/>
      <c r="S28"/>
    </row>
    <row r="29" spans="1:19" x14ac:dyDescent="0.35">
      <c r="A29" s="9" t="s">
        <v>7</v>
      </c>
      <c r="B29" s="16" t="s">
        <v>0</v>
      </c>
      <c r="C29" s="4" t="s">
        <v>45</v>
      </c>
      <c r="D29" s="4">
        <v>10.14</v>
      </c>
      <c r="E29" s="4">
        <v>2.98</v>
      </c>
      <c r="F29" s="16">
        <f t="shared" si="1"/>
        <v>4.8000000000000007</v>
      </c>
      <c r="G29" s="16">
        <v>0.2</v>
      </c>
      <c r="H29" s="16">
        <f t="shared" si="2"/>
        <v>0.16971151993898351</v>
      </c>
      <c r="I29" s="53" t="s">
        <v>49</v>
      </c>
      <c r="J29" s="51" t="s">
        <v>85</v>
      </c>
      <c r="K29" s="46">
        <v>7.16</v>
      </c>
      <c r="M29" s="29"/>
      <c r="N29"/>
      <c r="O29"/>
      <c r="P29"/>
      <c r="Q29"/>
      <c r="R29"/>
      <c r="S29"/>
    </row>
    <row r="30" spans="1:19" x14ac:dyDescent="0.35">
      <c r="A30" s="9" t="s">
        <v>7</v>
      </c>
      <c r="B30" s="4" t="s">
        <v>0</v>
      </c>
      <c r="C30" s="4" t="s">
        <v>44</v>
      </c>
      <c r="D30" s="16">
        <v>10.039999999999999</v>
      </c>
      <c r="E30" s="16">
        <v>3.41</v>
      </c>
      <c r="F30" s="16">
        <f t="shared" si="1"/>
        <v>4.8000000000000007</v>
      </c>
      <c r="G30" s="16">
        <v>0.2</v>
      </c>
      <c r="H30" s="16">
        <f t="shared" si="2"/>
        <v>0.16971151993898351</v>
      </c>
      <c r="I30" s="53" t="s">
        <v>49</v>
      </c>
      <c r="J30" s="51" t="s">
        <v>85</v>
      </c>
      <c r="K30" s="46">
        <v>6.72</v>
      </c>
      <c r="M30" s="29"/>
      <c r="N30"/>
      <c r="O30"/>
      <c r="P30"/>
      <c r="Q30"/>
      <c r="R30"/>
      <c r="S30"/>
    </row>
    <row r="31" spans="1:19" x14ac:dyDescent="0.35">
      <c r="A31" s="9" t="s">
        <v>10</v>
      </c>
      <c r="B31" s="16" t="s">
        <v>11</v>
      </c>
      <c r="C31" s="4">
        <v>1</v>
      </c>
      <c r="D31" s="16">
        <v>13</v>
      </c>
      <c r="E31" s="16">
        <v>5.7</v>
      </c>
      <c r="F31" s="16">
        <f t="shared" si="1"/>
        <v>4.32</v>
      </c>
      <c r="G31" s="16">
        <v>0.18000000000000002</v>
      </c>
      <c r="H31" s="16">
        <f t="shared" si="2"/>
        <v>0.16971040038842636</v>
      </c>
      <c r="I31" s="53" t="s">
        <v>49</v>
      </c>
      <c r="J31" s="51" t="s">
        <v>85</v>
      </c>
      <c r="K31" s="46">
        <v>7.3</v>
      </c>
      <c r="M31" s="29"/>
      <c r="N31"/>
      <c r="O31"/>
      <c r="P31"/>
      <c r="Q31"/>
      <c r="R31"/>
      <c r="S31"/>
    </row>
    <row r="32" spans="1:19" x14ac:dyDescent="0.35">
      <c r="A32" s="9" t="s">
        <v>10</v>
      </c>
      <c r="B32" s="4" t="s">
        <v>11</v>
      </c>
      <c r="C32" s="4">
        <v>2</v>
      </c>
      <c r="D32" s="4">
        <v>13</v>
      </c>
      <c r="E32" s="16">
        <v>5.7</v>
      </c>
      <c r="F32" s="16">
        <f t="shared" si="1"/>
        <v>4.32</v>
      </c>
      <c r="G32" s="16">
        <v>0.18000000000000002</v>
      </c>
      <c r="H32" s="16">
        <f t="shared" si="2"/>
        <v>0.16971040038842636</v>
      </c>
      <c r="I32" s="53" t="s">
        <v>49</v>
      </c>
      <c r="J32" s="51" t="s">
        <v>85</v>
      </c>
      <c r="K32" s="46">
        <v>7.3</v>
      </c>
      <c r="M32" s="29"/>
      <c r="N32"/>
      <c r="O32"/>
      <c r="P32"/>
      <c r="Q32"/>
      <c r="R32"/>
      <c r="S32"/>
    </row>
    <row r="33" spans="1:19" x14ac:dyDescent="0.35">
      <c r="A33" s="9" t="s">
        <v>10</v>
      </c>
      <c r="B33" s="4" t="s">
        <v>11</v>
      </c>
      <c r="C33" s="4">
        <v>3</v>
      </c>
      <c r="D33" s="16">
        <v>12.97</v>
      </c>
      <c r="E33" s="16">
        <v>4.91</v>
      </c>
      <c r="F33" s="16">
        <f t="shared" si="1"/>
        <v>4.32</v>
      </c>
      <c r="G33" s="16">
        <v>0.18000000000000002</v>
      </c>
      <c r="H33" s="16">
        <f t="shared" si="2"/>
        <v>0.16971040038842636</v>
      </c>
      <c r="I33" s="53" t="s">
        <v>49</v>
      </c>
      <c r="J33" s="51" t="s">
        <v>85</v>
      </c>
      <c r="K33" s="46">
        <v>8.06</v>
      </c>
      <c r="M33" s="29"/>
      <c r="N33"/>
      <c r="O33"/>
      <c r="P33"/>
      <c r="Q33"/>
      <c r="R33"/>
      <c r="S33"/>
    </row>
    <row r="34" spans="1:19" x14ac:dyDescent="0.35">
      <c r="A34" s="9" t="s">
        <v>12</v>
      </c>
      <c r="B34" s="4" t="s">
        <v>15</v>
      </c>
      <c r="C34" s="4">
        <v>1</v>
      </c>
      <c r="D34" s="4">
        <v>15.5</v>
      </c>
      <c r="E34" s="16">
        <v>2.8</v>
      </c>
      <c r="F34" s="16">
        <f t="shared" si="1"/>
        <v>5.5200000000000005</v>
      </c>
      <c r="G34" s="16">
        <v>0.23</v>
      </c>
      <c r="H34" s="16">
        <f t="shared" si="2"/>
        <v>0.16971342021183827</v>
      </c>
      <c r="I34" s="53" t="s">
        <v>49</v>
      </c>
      <c r="J34" s="51" t="s">
        <v>85</v>
      </c>
      <c r="K34" s="46">
        <v>12.7</v>
      </c>
      <c r="M34" s="29"/>
      <c r="N34"/>
      <c r="O34"/>
      <c r="P34"/>
      <c r="Q34"/>
      <c r="R34"/>
      <c r="S34"/>
    </row>
    <row r="35" spans="1:19" x14ac:dyDescent="0.35">
      <c r="A35" s="9" t="s">
        <v>12</v>
      </c>
      <c r="B35" s="4" t="s">
        <v>15</v>
      </c>
      <c r="C35" s="4">
        <v>2</v>
      </c>
      <c r="D35" s="16">
        <v>14.8</v>
      </c>
      <c r="E35" s="16">
        <v>2.9</v>
      </c>
      <c r="F35" s="16">
        <f t="shared" si="1"/>
        <v>5.5200000000000005</v>
      </c>
      <c r="G35" s="16">
        <v>0.23</v>
      </c>
      <c r="H35" s="16">
        <f t="shared" si="2"/>
        <v>0.16971342021183827</v>
      </c>
      <c r="I35" s="53" t="s">
        <v>49</v>
      </c>
      <c r="J35" s="51" t="s">
        <v>85</v>
      </c>
      <c r="K35" s="46">
        <v>11.9</v>
      </c>
      <c r="M35" s="29"/>
      <c r="N35"/>
      <c r="O35"/>
      <c r="P35"/>
      <c r="Q35"/>
      <c r="R35"/>
      <c r="S35"/>
    </row>
    <row r="36" spans="1:19" x14ac:dyDescent="0.35">
      <c r="A36" s="9" t="s">
        <v>46</v>
      </c>
      <c r="B36" s="4" t="s">
        <v>15</v>
      </c>
      <c r="C36" s="4">
        <v>1</v>
      </c>
      <c r="D36" s="16">
        <v>14.78</v>
      </c>
      <c r="E36" s="16">
        <v>2.76</v>
      </c>
      <c r="F36" s="16">
        <f t="shared" si="1"/>
        <v>5.5200000000000005</v>
      </c>
      <c r="G36" s="16">
        <v>0.23</v>
      </c>
      <c r="H36" s="16">
        <f t="shared" si="2"/>
        <v>0.16971342021183827</v>
      </c>
      <c r="I36" s="53" t="s">
        <v>49</v>
      </c>
      <c r="J36" s="51" t="s">
        <v>85</v>
      </c>
      <c r="K36" s="46">
        <v>11.52</v>
      </c>
      <c r="M36" s="29"/>
      <c r="N36"/>
      <c r="O36"/>
      <c r="P36"/>
      <c r="Q36"/>
      <c r="R36"/>
      <c r="S36"/>
    </row>
    <row r="37" spans="1:19" x14ac:dyDescent="0.35">
      <c r="A37" s="9" t="s">
        <v>46</v>
      </c>
      <c r="B37" s="4" t="s">
        <v>15</v>
      </c>
      <c r="C37" s="4">
        <v>2</v>
      </c>
      <c r="D37" s="16">
        <v>14.52</v>
      </c>
      <c r="E37" s="16">
        <v>3</v>
      </c>
      <c r="F37" s="16">
        <f t="shared" si="1"/>
        <v>5.76</v>
      </c>
      <c r="G37" s="16">
        <v>0.24</v>
      </c>
      <c r="H37" s="16">
        <f t="shared" si="2"/>
        <v>0.16971411255402419</v>
      </c>
      <c r="I37" s="53" t="s">
        <v>49</v>
      </c>
      <c r="J37" s="51" t="s">
        <v>85</v>
      </c>
      <c r="K37" s="46">
        <v>12.02</v>
      </c>
      <c r="M37" s="29"/>
      <c r="N37"/>
      <c r="O37"/>
      <c r="P37"/>
      <c r="Q37"/>
      <c r="R37"/>
      <c r="S37"/>
    </row>
    <row r="38" spans="1:19" x14ac:dyDescent="0.35">
      <c r="A38" s="9" t="s">
        <v>13</v>
      </c>
      <c r="B38" s="4" t="s">
        <v>15</v>
      </c>
      <c r="C38" s="4">
        <v>1</v>
      </c>
      <c r="D38" s="4">
        <v>14.4</v>
      </c>
      <c r="E38" s="16">
        <v>1.6</v>
      </c>
      <c r="F38" s="16">
        <f t="shared" si="1"/>
        <v>3.84</v>
      </c>
      <c r="G38" s="16">
        <v>0.16</v>
      </c>
      <c r="H38" s="16">
        <f t="shared" si="2"/>
        <v>0.16970939867903601</v>
      </c>
      <c r="I38" s="53" t="s">
        <v>49</v>
      </c>
      <c r="J38" s="51" t="s">
        <v>85</v>
      </c>
      <c r="K38" s="46">
        <v>12.45</v>
      </c>
      <c r="M38" s="29"/>
      <c r="N38"/>
      <c r="O38"/>
      <c r="P38"/>
      <c r="Q38"/>
      <c r="R38"/>
      <c r="S38"/>
    </row>
    <row r="39" spans="1:19" x14ac:dyDescent="0.35">
      <c r="A39" s="9" t="s">
        <v>13</v>
      </c>
      <c r="B39" s="4" t="s">
        <v>15</v>
      </c>
      <c r="C39" s="4">
        <v>2</v>
      </c>
      <c r="D39" s="4">
        <v>14.32</v>
      </c>
      <c r="E39" s="16">
        <v>1.8</v>
      </c>
      <c r="F39" s="16">
        <f t="shared" si="1"/>
        <v>3.84</v>
      </c>
      <c r="G39" s="16">
        <v>0.16</v>
      </c>
      <c r="H39" s="16">
        <f t="shared" si="2"/>
        <v>0.16970939867903601</v>
      </c>
      <c r="I39" s="53" t="s">
        <v>49</v>
      </c>
      <c r="J39" s="51" t="s">
        <v>85</v>
      </c>
      <c r="K39" s="46">
        <v>12.52</v>
      </c>
      <c r="M39" s="29"/>
      <c r="N39"/>
      <c r="O39"/>
      <c r="P39"/>
      <c r="Q39"/>
      <c r="R39"/>
      <c r="S39"/>
    </row>
    <row r="40" spans="1:19" x14ac:dyDescent="0.35">
      <c r="A40" s="9" t="s">
        <v>13</v>
      </c>
      <c r="B40" s="4" t="s">
        <v>15</v>
      </c>
      <c r="C40" s="4">
        <v>3</v>
      </c>
      <c r="D40" s="4">
        <v>14.35</v>
      </c>
      <c r="E40" s="16">
        <v>1.9</v>
      </c>
      <c r="F40" s="16">
        <f t="shared" si="1"/>
        <v>4.08</v>
      </c>
      <c r="G40" s="16">
        <v>0.17</v>
      </c>
      <c r="H40" s="16">
        <f t="shared" si="2"/>
        <v>0.1697098848034492</v>
      </c>
      <c r="I40" s="53" t="s">
        <v>49</v>
      </c>
      <c r="J40" s="51" t="s">
        <v>85</v>
      </c>
      <c r="K40" s="46">
        <v>12.6</v>
      </c>
      <c r="M40" s="29"/>
      <c r="N40"/>
      <c r="O40"/>
      <c r="P40"/>
      <c r="Q40"/>
      <c r="R40"/>
      <c r="S40"/>
    </row>
    <row r="41" spans="1:19" x14ac:dyDescent="0.35">
      <c r="A41" s="9" t="s">
        <v>13</v>
      </c>
      <c r="B41" s="16" t="s">
        <v>15</v>
      </c>
      <c r="C41" s="4">
        <v>4</v>
      </c>
      <c r="D41" s="16">
        <v>14.4</v>
      </c>
      <c r="E41" s="16">
        <v>1.8</v>
      </c>
      <c r="F41" s="16">
        <f t="shared" si="1"/>
        <v>3.84</v>
      </c>
      <c r="G41" s="16">
        <v>0.16</v>
      </c>
      <c r="H41" s="16">
        <f t="shared" si="2"/>
        <v>0.16970939867903601</v>
      </c>
      <c r="I41" s="53" t="s">
        <v>49</v>
      </c>
      <c r="J41" s="51" t="s">
        <v>85</v>
      </c>
      <c r="K41" s="46">
        <v>12.8</v>
      </c>
      <c r="M41" s="29"/>
      <c r="N41"/>
      <c r="O41"/>
      <c r="P41"/>
      <c r="Q41"/>
      <c r="R41"/>
      <c r="S41"/>
    </row>
    <row r="42" spans="1:19" x14ac:dyDescent="0.35">
      <c r="A42" s="23" t="s">
        <v>16</v>
      </c>
      <c r="B42" s="20" t="s">
        <v>14</v>
      </c>
      <c r="C42" s="20">
        <v>1</v>
      </c>
      <c r="D42" s="20">
        <v>14.9</v>
      </c>
      <c r="E42" s="25">
        <v>11</v>
      </c>
      <c r="F42" s="20">
        <f t="shared" si="1"/>
        <v>1.44</v>
      </c>
      <c r="G42" s="20">
        <v>0.06</v>
      </c>
      <c r="H42" s="25">
        <f t="shared" si="2"/>
        <v>0.16970615781402862</v>
      </c>
      <c r="I42" s="45" t="s">
        <v>48</v>
      </c>
      <c r="J42" s="51" t="s">
        <v>83</v>
      </c>
      <c r="K42" s="46">
        <v>3.9</v>
      </c>
      <c r="M42" s="29"/>
      <c r="N42"/>
      <c r="O42"/>
      <c r="P42"/>
      <c r="Q42"/>
      <c r="R42"/>
      <c r="S42"/>
    </row>
    <row r="43" spans="1:19" x14ac:dyDescent="0.35">
      <c r="A43" s="24" t="s">
        <v>16</v>
      </c>
      <c r="B43" s="25" t="s">
        <v>14</v>
      </c>
      <c r="C43" s="20">
        <v>2</v>
      </c>
      <c r="D43" s="25">
        <v>14.66</v>
      </c>
      <c r="E43" s="25">
        <v>11.03</v>
      </c>
      <c r="F43" s="20">
        <f t="shared" si="1"/>
        <v>1.44</v>
      </c>
      <c r="G43" s="20">
        <v>0.06</v>
      </c>
      <c r="H43" s="25">
        <f t="shared" si="2"/>
        <v>0.16970615781402862</v>
      </c>
      <c r="I43" s="45" t="s">
        <v>48</v>
      </c>
      <c r="J43" s="51" t="s">
        <v>83</v>
      </c>
      <c r="K43" s="46">
        <v>3.6300000000000008</v>
      </c>
      <c r="M43" s="29"/>
      <c r="N43"/>
      <c r="O43"/>
      <c r="P43"/>
      <c r="Q43"/>
      <c r="R43"/>
      <c r="S43"/>
    </row>
    <row r="44" spans="1:19" x14ac:dyDescent="0.35">
      <c r="A44" s="9" t="s">
        <v>17</v>
      </c>
      <c r="B44" s="4" t="s">
        <v>14</v>
      </c>
      <c r="C44" s="4">
        <v>1</v>
      </c>
      <c r="D44" s="4">
        <v>13.4</v>
      </c>
      <c r="E44" s="16">
        <v>1.2</v>
      </c>
      <c r="F44" s="16">
        <f t="shared" si="1"/>
        <v>4.08</v>
      </c>
      <c r="G44" s="16">
        <v>0.17</v>
      </c>
      <c r="H44" s="16">
        <f t="shared" si="2"/>
        <v>0.1697098848034492</v>
      </c>
      <c r="I44" s="53" t="s">
        <v>49</v>
      </c>
      <c r="J44" s="51" t="s">
        <v>85</v>
      </c>
      <c r="K44" s="46">
        <v>10.86</v>
      </c>
      <c r="M44" s="29"/>
      <c r="N44"/>
      <c r="O44"/>
      <c r="P44"/>
      <c r="Q44"/>
      <c r="R44"/>
      <c r="S44"/>
    </row>
    <row r="45" spans="1:19" x14ac:dyDescent="0.35">
      <c r="A45" s="21" t="s">
        <v>17</v>
      </c>
      <c r="B45" s="16" t="s">
        <v>14</v>
      </c>
      <c r="C45" s="4">
        <v>2</v>
      </c>
      <c r="D45" s="16">
        <v>12.8</v>
      </c>
      <c r="E45" s="16">
        <v>1.94</v>
      </c>
      <c r="F45" s="16">
        <f t="shared" si="1"/>
        <v>4.08</v>
      </c>
      <c r="G45" s="16">
        <v>0.17</v>
      </c>
      <c r="H45" s="16">
        <f t="shared" si="2"/>
        <v>0.1697098848034492</v>
      </c>
      <c r="I45" s="53" t="s">
        <v>49</v>
      </c>
      <c r="J45" s="51" t="s">
        <v>85</v>
      </c>
      <c r="K45" s="46">
        <v>12.2</v>
      </c>
      <c r="M45" s="29"/>
      <c r="N45"/>
      <c r="O45"/>
      <c r="P45"/>
      <c r="Q45"/>
      <c r="R45"/>
      <c r="S45"/>
    </row>
    <row r="46" spans="1:19" x14ac:dyDescent="0.35">
      <c r="A46" s="9" t="s">
        <v>18</v>
      </c>
      <c r="B46" s="4" t="s">
        <v>14</v>
      </c>
      <c r="C46" s="4">
        <v>1</v>
      </c>
      <c r="D46" s="4">
        <v>13.54</v>
      </c>
      <c r="E46" s="16">
        <v>2.2999999999999998</v>
      </c>
      <c r="F46" s="16">
        <f t="shared" si="1"/>
        <v>4.08</v>
      </c>
      <c r="G46" s="16">
        <v>0.17</v>
      </c>
      <c r="H46" s="16">
        <f t="shared" si="2"/>
        <v>0.1697098848034492</v>
      </c>
      <c r="I46" s="53" t="s">
        <v>49</v>
      </c>
      <c r="J46" s="51" t="s">
        <v>85</v>
      </c>
      <c r="K46" s="46">
        <v>11.06</v>
      </c>
      <c r="M46" s="29"/>
      <c r="N46"/>
      <c r="O46"/>
      <c r="P46"/>
      <c r="Q46"/>
      <c r="R46"/>
      <c r="S46"/>
    </row>
    <row r="47" spans="1:19" x14ac:dyDescent="0.35">
      <c r="A47" s="21" t="s">
        <v>18</v>
      </c>
      <c r="B47" s="16" t="s">
        <v>14</v>
      </c>
      <c r="C47" s="4">
        <v>2</v>
      </c>
      <c r="D47" s="16">
        <v>12.97</v>
      </c>
      <c r="E47" s="16">
        <v>1.91</v>
      </c>
      <c r="F47" s="16">
        <f t="shared" si="1"/>
        <v>4.08</v>
      </c>
      <c r="G47" s="16">
        <v>0.17</v>
      </c>
      <c r="H47" s="16">
        <f t="shared" si="2"/>
        <v>0.1697098848034492</v>
      </c>
      <c r="I47" s="53" t="s">
        <v>49</v>
      </c>
      <c r="J47" s="51" t="s">
        <v>85</v>
      </c>
      <c r="K47" s="46">
        <v>11.24</v>
      </c>
      <c r="M47" s="29"/>
      <c r="N47"/>
      <c r="O47"/>
      <c r="P47"/>
      <c r="Q47"/>
      <c r="R47"/>
      <c r="S47"/>
    </row>
    <row r="48" spans="1:19" x14ac:dyDescent="0.35">
      <c r="A48" s="9" t="s">
        <v>19</v>
      </c>
      <c r="B48" s="4" t="s">
        <v>14</v>
      </c>
      <c r="C48" s="4">
        <v>1</v>
      </c>
      <c r="D48" s="4">
        <v>14.19</v>
      </c>
      <c r="E48" s="16">
        <v>3.8</v>
      </c>
      <c r="F48" s="16">
        <f t="shared" si="1"/>
        <v>2.64</v>
      </c>
      <c r="G48" s="16">
        <v>0.11</v>
      </c>
      <c r="H48" s="16">
        <f t="shared" si="2"/>
        <v>0.1697074099737545</v>
      </c>
      <c r="I48" s="53" t="s">
        <v>49</v>
      </c>
      <c r="J48" s="51" t="s">
        <v>85</v>
      </c>
      <c r="K48" s="46">
        <v>10.39</v>
      </c>
      <c r="M48" s="29"/>
      <c r="N48"/>
      <c r="O48"/>
      <c r="P48"/>
      <c r="Q48"/>
      <c r="R48"/>
      <c r="S48"/>
    </row>
    <row r="49" spans="1:19" x14ac:dyDescent="0.35">
      <c r="A49" s="21" t="s">
        <v>19</v>
      </c>
      <c r="B49" s="16" t="s">
        <v>14</v>
      </c>
      <c r="C49" s="4">
        <v>2</v>
      </c>
      <c r="D49" s="16">
        <v>14.51</v>
      </c>
      <c r="E49" s="16">
        <v>3.47</v>
      </c>
      <c r="F49" s="16">
        <f t="shared" si="1"/>
        <v>2.64</v>
      </c>
      <c r="G49" s="16">
        <v>0.11</v>
      </c>
      <c r="H49" s="16">
        <f t="shared" si="2"/>
        <v>0.1697074099737545</v>
      </c>
      <c r="I49" s="53" t="s">
        <v>49</v>
      </c>
      <c r="J49" s="51" t="s">
        <v>85</v>
      </c>
      <c r="K49" s="46">
        <v>11.04</v>
      </c>
      <c r="M49" s="29"/>
      <c r="N49"/>
      <c r="O49"/>
      <c r="P49"/>
      <c r="Q49"/>
      <c r="R49"/>
      <c r="S49"/>
    </row>
    <row r="50" spans="1:19" x14ac:dyDescent="0.35">
      <c r="A50" s="23" t="s">
        <v>20</v>
      </c>
      <c r="B50" s="20" t="s">
        <v>14</v>
      </c>
      <c r="C50" s="20">
        <v>1</v>
      </c>
      <c r="D50" s="20">
        <v>16.739999999999998</v>
      </c>
      <c r="E50" s="25">
        <v>12.61</v>
      </c>
      <c r="F50" s="20">
        <f t="shared" si="1"/>
        <v>1.2000000000000002</v>
      </c>
      <c r="G50" s="20">
        <v>0.05</v>
      </c>
      <c r="H50" s="25">
        <f t="shared" si="2"/>
        <v>0.16970599576915366</v>
      </c>
      <c r="I50" s="45" t="s">
        <v>48</v>
      </c>
      <c r="J50" s="51" t="s">
        <v>83</v>
      </c>
      <c r="K50" s="46">
        <v>4.129999999999999</v>
      </c>
      <c r="M50" s="29"/>
      <c r="N50"/>
      <c r="O50"/>
      <c r="P50"/>
      <c r="Q50"/>
      <c r="R50"/>
      <c r="S50"/>
    </row>
    <row r="51" spans="1:19" ht="15" thickBot="1" x14ac:dyDescent="0.4">
      <c r="A51" s="26" t="s">
        <v>20</v>
      </c>
      <c r="B51" s="27" t="s">
        <v>14</v>
      </c>
      <c r="C51" s="28">
        <v>2</v>
      </c>
      <c r="D51" s="27">
        <v>16.66</v>
      </c>
      <c r="E51" s="27">
        <v>12.8</v>
      </c>
      <c r="F51" s="28">
        <f t="shared" si="1"/>
        <v>1.2000000000000002</v>
      </c>
      <c r="G51" s="28">
        <v>0.05</v>
      </c>
      <c r="H51" s="27">
        <f t="shared" si="2"/>
        <v>0.16970599576915366</v>
      </c>
      <c r="I51" s="54" t="s">
        <v>48</v>
      </c>
      <c r="J51" s="56" t="s">
        <v>83</v>
      </c>
      <c r="K51" s="55">
        <v>3.859999999999999</v>
      </c>
      <c r="M51" s="29"/>
      <c r="N51"/>
      <c r="O51"/>
      <c r="P51"/>
      <c r="Q51"/>
      <c r="R51"/>
      <c r="S51"/>
    </row>
    <row r="52" spans="1:19" ht="15" thickBot="1" x14ac:dyDescent="0.4">
      <c r="M52" s="29"/>
      <c r="N52"/>
      <c r="O52"/>
      <c r="P52"/>
      <c r="Q52"/>
      <c r="R52"/>
      <c r="S52"/>
    </row>
    <row r="53" spans="1:19" ht="48" thickBot="1" x14ac:dyDescent="1.1499999999999999">
      <c r="A53" s="34" t="s">
        <v>71</v>
      </c>
      <c r="B53" s="35" t="s">
        <v>24</v>
      </c>
      <c r="C53" s="35" t="s">
        <v>39</v>
      </c>
      <c r="D53" s="35" t="s">
        <v>76</v>
      </c>
      <c r="E53" s="35" t="s">
        <v>78</v>
      </c>
      <c r="F53" s="36" t="s">
        <v>75</v>
      </c>
      <c r="M53" s="29"/>
      <c r="N53"/>
      <c r="O53"/>
      <c r="P53"/>
      <c r="Q53"/>
      <c r="R53"/>
      <c r="S53"/>
    </row>
    <row r="54" spans="1:19" x14ac:dyDescent="0.35">
      <c r="A54" s="30" t="s">
        <v>20</v>
      </c>
      <c r="B54" s="32" t="s">
        <v>72</v>
      </c>
      <c r="C54" s="32">
        <v>2</v>
      </c>
      <c r="D54" s="32">
        <v>1.45</v>
      </c>
      <c r="E54" s="32">
        <f>D54*24</f>
        <v>34.799999999999997</v>
      </c>
      <c r="F54" s="37">
        <v>48</v>
      </c>
      <c r="H54" s="77" t="s">
        <v>34</v>
      </c>
      <c r="I54" s="78" t="s">
        <v>35</v>
      </c>
      <c r="J54" s="77" t="s">
        <v>51</v>
      </c>
      <c r="K54" s="78" t="s">
        <v>52</v>
      </c>
      <c r="M54" s="29"/>
      <c r="N54"/>
      <c r="O54"/>
      <c r="P54"/>
      <c r="Q54"/>
      <c r="R54"/>
      <c r="S54"/>
    </row>
    <row r="55" spans="1:19" ht="15" thickBot="1" x14ac:dyDescent="0.4">
      <c r="A55" s="30" t="s">
        <v>2</v>
      </c>
      <c r="B55" s="32" t="s">
        <v>0</v>
      </c>
      <c r="C55" s="32" t="s">
        <v>54</v>
      </c>
      <c r="D55" s="32">
        <v>0.6</v>
      </c>
      <c r="E55" s="32">
        <f t="shared" ref="E55:E56" si="3">D55*24</f>
        <v>14.399999999999999</v>
      </c>
      <c r="F55" s="37">
        <v>48</v>
      </c>
      <c r="H55" s="18">
        <v>0.01</v>
      </c>
      <c r="I55" s="19">
        <f>H55/SQRT(2)</f>
        <v>7.0710678118654745E-3</v>
      </c>
      <c r="J55" s="18">
        <v>0.01</v>
      </c>
      <c r="K55" s="19">
        <f>I55</f>
        <v>7.0710678118654745E-3</v>
      </c>
      <c r="N55"/>
      <c r="O55"/>
      <c r="P55"/>
      <c r="Q55"/>
      <c r="R55"/>
      <c r="S55"/>
    </row>
    <row r="56" spans="1:19" x14ac:dyDescent="0.35">
      <c r="A56" s="38" t="s">
        <v>20</v>
      </c>
      <c r="B56" s="33" t="s">
        <v>72</v>
      </c>
      <c r="C56" s="33">
        <v>2</v>
      </c>
      <c r="D56" s="33">
        <v>0.76</v>
      </c>
      <c r="E56" s="33">
        <f t="shared" si="3"/>
        <v>18.240000000000002</v>
      </c>
      <c r="F56" s="39">
        <v>48</v>
      </c>
      <c r="N56"/>
      <c r="O56"/>
      <c r="P56"/>
      <c r="Q56"/>
      <c r="R56"/>
      <c r="S56"/>
    </row>
    <row r="57" spans="1:19" ht="15" thickBot="1" x14ac:dyDescent="0.4">
      <c r="A57" s="31" t="s">
        <v>86</v>
      </c>
      <c r="B57" s="40" t="s">
        <v>0</v>
      </c>
      <c r="C57" s="40" t="s">
        <v>73</v>
      </c>
      <c r="D57" s="40" t="s">
        <v>74</v>
      </c>
      <c r="E57" s="40" t="s">
        <v>77</v>
      </c>
      <c r="F57" s="41">
        <v>36</v>
      </c>
      <c r="N57"/>
      <c r="O57"/>
      <c r="P57"/>
      <c r="Q57"/>
      <c r="R57"/>
      <c r="S57"/>
    </row>
    <row r="58" spans="1:19" x14ac:dyDescent="0.35">
      <c r="N58"/>
      <c r="O58"/>
      <c r="P58"/>
      <c r="Q58"/>
      <c r="R58"/>
      <c r="S58"/>
    </row>
    <row r="59" spans="1:19" ht="15" thickBot="1" x14ac:dyDescent="0.4">
      <c r="N59"/>
      <c r="O59"/>
      <c r="P59"/>
      <c r="Q59"/>
      <c r="R59"/>
      <c r="S59"/>
    </row>
    <row r="60" spans="1:19" ht="48" thickBot="1" x14ac:dyDescent="1.1499999999999999">
      <c r="A60" s="73" t="s">
        <v>91</v>
      </c>
      <c r="B60" s="74"/>
      <c r="C60" s="75"/>
      <c r="D60" s="75"/>
      <c r="E60" s="75"/>
      <c r="F60" s="75"/>
      <c r="G60" s="75"/>
      <c r="H60" s="76"/>
      <c r="N60"/>
      <c r="O60"/>
      <c r="P60"/>
      <c r="Q60"/>
      <c r="R60"/>
      <c r="S60"/>
    </row>
    <row r="61" spans="1:19" ht="15" thickBot="1" x14ac:dyDescent="0.4">
      <c r="A61" s="66" t="s">
        <v>87</v>
      </c>
      <c r="B61" s="66" t="s">
        <v>24</v>
      </c>
      <c r="C61" s="66" t="s">
        <v>96</v>
      </c>
      <c r="D61" s="66" t="s">
        <v>88</v>
      </c>
      <c r="E61" s="66" t="s">
        <v>97</v>
      </c>
      <c r="F61" s="66" t="s">
        <v>89</v>
      </c>
      <c r="G61" s="66" t="s">
        <v>98</v>
      </c>
      <c r="H61" s="66" t="s">
        <v>90</v>
      </c>
      <c r="N61"/>
      <c r="O61"/>
      <c r="P61"/>
      <c r="Q61"/>
      <c r="R61"/>
      <c r="S61"/>
    </row>
    <row r="62" spans="1:19" x14ac:dyDescent="0.35">
      <c r="A62" s="57" t="s">
        <v>3</v>
      </c>
      <c r="B62" s="48" t="s">
        <v>0</v>
      </c>
      <c r="C62" s="48">
        <f>AVERAGE(D2:D5)</f>
        <v>16.225000000000001</v>
      </c>
      <c r="D62" s="48">
        <f>_xlfn.STDEV.P(D2:D5)</f>
        <v>0.19704060495238054</v>
      </c>
      <c r="E62" s="48">
        <f>AVERAGE(E2:E5)</f>
        <v>10.5525</v>
      </c>
      <c r="F62" s="48">
        <f>_xlfn.STDEV.P(E2:E5)</f>
        <v>9.8329802196485863E-2</v>
      </c>
      <c r="G62" s="48">
        <f>AVERAGE(F2:F5)</f>
        <v>2.16</v>
      </c>
      <c r="H62" s="68">
        <f>_xlfn.STDEV.P(F2:F5)</f>
        <v>0</v>
      </c>
      <c r="N62"/>
      <c r="O62"/>
      <c r="P62"/>
      <c r="Q62"/>
      <c r="R62"/>
      <c r="S62"/>
    </row>
    <row r="63" spans="1:19" x14ac:dyDescent="0.35">
      <c r="A63" s="57" t="s">
        <v>1</v>
      </c>
      <c r="B63" s="48" t="s">
        <v>0</v>
      </c>
      <c r="C63" s="49">
        <f>AVERAGE(D6:D9)</f>
        <v>16.574999999999999</v>
      </c>
      <c r="D63" s="48">
        <f>_xlfn.STDEV.P(D6:D9)</f>
        <v>9.9373034571758126E-2</v>
      </c>
      <c r="E63" s="48">
        <f>AVERAGE(E6:E9)</f>
        <v>10.432500000000001</v>
      </c>
      <c r="F63" s="48">
        <f>_xlfn.STDEV.P(E6:E9)</f>
        <v>5.3560713214071104E-2</v>
      </c>
      <c r="G63" s="48">
        <f>AVERAGE(F6:F9)</f>
        <v>2.16</v>
      </c>
      <c r="H63" s="68">
        <f>_xlfn.STDEV.P(F6:F9)</f>
        <v>0</v>
      </c>
      <c r="N63"/>
      <c r="O63"/>
      <c r="P63"/>
      <c r="Q63"/>
      <c r="R63"/>
      <c r="S63"/>
    </row>
    <row r="64" spans="1:19" x14ac:dyDescent="0.35">
      <c r="A64" s="23" t="s">
        <v>2</v>
      </c>
      <c r="B64" s="20" t="s">
        <v>0</v>
      </c>
      <c r="C64" s="25">
        <f>AVERAGE(D13:D14)</f>
        <v>16.310000000000002</v>
      </c>
      <c r="D64" s="20">
        <f>_xlfn.STDEV.P(D13:D14)</f>
        <v>0.1899999999999995</v>
      </c>
      <c r="E64" s="25">
        <f>AVERAGE(E13:E14)</f>
        <v>10.39</v>
      </c>
      <c r="F64" s="20">
        <f>_xlfn.STDEV.P(E13:E14)</f>
        <v>9.9999999999997868E-3</v>
      </c>
      <c r="G64" s="20">
        <f>AVERAGE(F13:F14)</f>
        <v>1.6800000000000002</v>
      </c>
      <c r="H64" s="69">
        <f>_xlfn.STDEV.P(F13:F14)</f>
        <v>0</v>
      </c>
      <c r="N64"/>
      <c r="O64"/>
      <c r="P64"/>
      <c r="Q64"/>
      <c r="R64"/>
      <c r="S64"/>
    </row>
    <row r="65" spans="1:19" x14ac:dyDescent="0.35">
      <c r="A65" s="24" t="s">
        <v>16</v>
      </c>
      <c r="B65" s="25" t="s">
        <v>72</v>
      </c>
      <c r="C65" s="25">
        <f>AVERAGE(D42:D43)</f>
        <v>14.780000000000001</v>
      </c>
      <c r="D65" s="25">
        <f>_xlfn.STDEV.P(D42:D43)</f>
        <v>0.12000000000000011</v>
      </c>
      <c r="E65" s="25">
        <f>AVERAGE(E42:E43)</f>
        <v>11.015000000000001</v>
      </c>
      <c r="F65" s="25">
        <f>_xlfn.STDEV.P(E42:E43)</f>
        <v>1.499999999999968E-2</v>
      </c>
      <c r="G65" s="25">
        <f>AVERAGE(F42:F43)</f>
        <v>1.44</v>
      </c>
      <c r="H65" s="70">
        <f>_xlfn.STDEV.P(F42:F43)</f>
        <v>0</v>
      </c>
      <c r="N65"/>
      <c r="O65"/>
      <c r="P65"/>
      <c r="Q65"/>
      <c r="R65"/>
      <c r="S65"/>
    </row>
    <row r="66" spans="1:19" x14ac:dyDescent="0.35">
      <c r="A66" s="67" t="s">
        <v>20</v>
      </c>
      <c r="B66" s="25" t="s">
        <v>72</v>
      </c>
      <c r="C66" s="25">
        <f>AVERAGE(D50:D51)</f>
        <v>16.7</v>
      </c>
      <c r="D66" s="25">
        <f>_xlfn.STDEV.P(D50:D51)</f>
        <v>3.9999999999999147E-2</v>
      </c>
      <c r="E66" s="25">
        <f>AVERAGE(E50:E51)</f>
        <v>12.705</v>
      </c>
      <c r="F66" s="25">
        <f>_xlfn.STDEV.P(E50:E51)</f>
        <v>9.5000000000000639E-2</v>
      </c>
      <c r="G66" s="25">
        <f>AVERAGE(F50:F51)</f>
        <v>1.2000000000000002</v>
      </c>
      <c r="H66" s="70">
        <f>_xlfn.STDEV.P(F50:F51)</f>
        <v>0</v>
      </c>
      <c r="N66"/>
      <c r="O66"/>
      <c r="P66"/>
      <c r="Q66"/>
      <c r="R66"/>
      <c r="S66"/>
    </row>
    <row r="67" spans="1:19" x14ac:dyDescent="0.35">
      <c r="A67" s="58" t="s">
        <v>5</v>
      </c>
      <c r="B67" s="59" t="s">
        <v>0</v>
      </c>
      <c r="C67" s="61">
        <f>AVERAGE(D16:D19)</f>
        <v>11.955</v>
      </c>
      <c r="D67" s="61">
        <f>_xlfn.STDEV.P(D16:D19)</f>
        <v>0.36677649870186607</v>
      </c>
      <c r="E67" s="61">
        <f>AVERAGE(E16:E19)</f>
        <v>2.5175000000000001</v>
      </c>
      <c r="F67" s="61">
        <f>_xlfn.STDEV.P(E16:E19)</f>
        <v>0.12336429791475333</v>
      </c>
      <c r="G67" s="61">
        <f>AVERAGE(F16:F19)</f>
        <v>4.8600000000000003</v>
      </c>
      <c r="H67" s="71">
        <f>_xlfn.STDEV.P(F16:F19)</f>
        <v>0.10392304845413235</v>
      </c>
      <c r="N67"/>
      <c r="O67"/>
      <c r="P67"/>
      <c r="Q67"/>
      <c r="R67"/>
      <c r="S67"/>
    </row>
    <row r="68" spans="1:19" x14ac:dyDescent="0.35">
      <c r="A68" s="58" t="s">
        <v>6</v>
      </c>
      <c r="B68" s="59" t="s">
        <v>0</v>
      </c>
      <c r="C68" s="61">
        <f>AVERAGE(D20:D23)</f>
        <v>11.510000000000002</v>
      </c>
      <c r="D68" s="61">
        <f>_xlfn.STDEV.P(D20:D23)</f>
        <v>0.2872281323269012</v>
      </c>
      <c r="E68" s="61">
        <f>AVERAGE(E20:E23)</f>
        <v>4.0049999999999999</v>
      </c>
      <c r="F68" s="61">
        <f>_xlfn.STDEV.P(E20:E23)</f>
        <v>0.18062391868188443</v>
      </c>
      <c r="G68" s="61">
        <f>AVERAGE(F20:F23)</f>
        <v>4.9800000000000004</v>
      </c>
      <c r="H68" s="71">
        <f>_xlfn.STDEV.P(F20:F23)</f>
        <v>0.10392304845413235</v>
      </c>
      <c r="N68"/>
      <c r="O68"/>
      <c r="P68"/>
      <c r="Q68"/>
      <c r="R68"/>
      <c r="S68"/>
    </row>
    <row r="69" spans="1:19" x14ac:dyDescent="0.35">
      <c r="A69" s="60" t="s">
        <v>7</v>
      </c>
      <c r="B69" s="59" t="s">
        <v>0</v>
      </c>
      <c r="C69" s="61">
        <f>AVERAGE(D24:D30)</f>
        <v>9.9400000000000013</v>
      </c>
      <c r="D69" s="61">
        <f>_xlfn.STDEV.P(D24:D30)</f>
        <v>0.16431676725154989</v>
      </c>
      <c r="E69" s="61">
        <f>AVERAGE(E24:E30)</f>
        <v>3.1700000000000004</v>
      </c>
      <c r="F69" s="61">
        <f>_xlfn.STDEV.P(E24:E30)</f>
        <v>0.14392458342578496</v>
      </c>
      <c r="G69" s="61">
        <f>AVERAGE(F24:F30)</f>
        <v>4.8342857142857145</v>
      </c>
      <c r="H69" s="71">
        <f>_xlfn.STDEV.P(F24:F30)</f>
        <v>8.3982505466851598E-2</v>
      </c>
      <c r="N69"/>
      <c r="O69"/>
      <c r="P69"/>
      <c r="Q69"/>
      <c r="R69"/>
      <c r="S69"/>
    </row>
    <row r="70" spans="1:19" x14ac:dyDescent="0.35">
      <c r="A70" s="64" t="s">
        <v>10</v>
      </c>
      <c r="B70" s="65" t="s">
        <v>11</v>
      </c>
      <c r="C70" s="61">
        <f>AVERAGE(D31:D33)</f>
        <v>12.99</v>
      </c>
      <c r="D70" s="61">
        <f>_xlfn.STDEV.P(D31:D33)</f>
        <v>1.4142135623730651E-2</v>
      </c>
      <c r="E70" s="61">
        <f>AVERAGE(E31:E33)</f>
        <v>5.4366666666666674</v>
      </c>
      <c r="F70" s="61">
        <f>_xlfn.STDEV.P(E31:E33)</f>
        <v>0.37240957142491504</v>
      </c>
      <c r="G70" s="61">
        <f>AVERAGE(F31:F33)</f>
        <v>4.32</v>
      </c>
      <c r="H70" s="71">
        <f>_xlfn.STDEV.P(F31:F33)</f>
        <v>0</v>
      </c>
      <c r="N70"/>
      <c r="O70"/>
      <c r="P70"/>
      <c r="Q70"/>
      <c r="R70"/>
      <c r="S70"/>
    </row>
    <row r="71" spans="1:19" x14ac:dyDescent="0.35">
      <c r="A71" s="58" t="s">
        <v>12</v>
      </c>
      <c r="B71" s="59" t="s">
        <v>15</v>
      </c>
      <c r="C71" s="61">
        <f>AVERAGE(D34:D35)</f>
        <v>15.15</v>
      </c>
      <c r="D71" s="61">
        <f>_xlfn.STDEV.P(D34:D35)</f>
        <v>0.34999999999999964</v>
      </c>
      <c r="E71" s="61">
        <f>AVERAGE(E34:E35)</f>
        <v>2.8499999999999996</v>
      </c>
      <c r="F71" s="61">
        <f>_xlfn.STDEV.P(E34:E35)</f>
        <v>5.0000000000000044E-2</v>
      </c>
      <c r="G71" s="61">
        <f>AVERAGE(F34:F35)</f>
        <v>5.5200000000000005</v>
      </c>
      <c r="H71" s="71">
        <f>_xlfn.STDEV.P(F34:F35)</f>
        <v>0</v>
      </c>
      <c r="N71"/>
      <c r="O71"/>
      <c r="P71"/>
      <c r="Q71"/>
      <c r="R71"/>
      <c r="S71"/>
    </row>
    <row r="72" spans="1:19" x14ac:dyDescent="0.35">
      <c r="A72" s="60" t="s">
        <v>46</v>
      </c>
      <c r="B72" s="59" t="s">
        <v>15</v>
      </c>
      <c r="C72" s="61">
        <f>AVERAGE(D36:D37)</f>
        <v>14.649999999999999</v>
      </c>
      <c r="D72" s="61">
        <f>_xlfn.STDEV.P(D36:D37)</f>
        <v>0.12999999999999989</v>
      </c>
      <c r="E72" s="61">
        <f>AVERAGE(E36:E37)</f>
        <v>2.88</v>
      </c>
      <c r="F72" s="61">
        <f>_xlfn.STDEV.P(E36:E37)</f>
        <v>0.12000000000000011</v>
      </c>
      <c r="G72" s="61">
        <f>AVERAGE(F36:F37)</f>
        <v>5.6400000000000006</v>
      </c>
      <c r="H72" s="71">
        <f>_xlfn.STDEV.P(F36:F37)</f>
        <v>0.11999999999999966</v>
      </c>
      <c r="I72" s="15"/>
      <c r="J72"/>
      <c r="K72"/>
      <c r="L72"/>
      <c r="M72"/>
      <c r="N72"/>
      <c r="O72"/>
    </row>
    <row r="73" spans="1:19" x14ac:dyDescent="0.35">
      <c r="A73" s="64" t="s">
        <v>13</v>
      </c>
      <c r="B73" s="59" t="s">
        <v>15</v>
      </c>
      <c r="C73" s="61">
        <f>AVERAGE(D38:D41)</f>
        <v>14.3675</v>
      </c>
      <c r="D73" s="61">
        <f>_xlfn.STDEV.P(D38:D41)</f>
        <v>3.4186985827943474E-2</v>
      </c>
      <c r="E73" s="61">
        <f>AVERAGE(E38:E41)</f>
        <v>1.7750000000000001</v>
      </c>
      <c r="F73" s="61">
        <f>_xlfn.STDEV.P(E38:E41)</f>
        <v>0.10897247358851678</v>
      </c>
      <c r="G73" s="61">
        <f>AVERAGE(F38:F41)</f>
        <v>3.9</v>
      </c>
      <c r="H73" s="71">
        <f>_xlfn.STDEV.P(F38:F41)</f>
        <v>0.10392304845413274</v>
      </c>
      <c r="I73" s="15"/>
      <c r="J73"/>
      <c r="K73"/>
      <c r="L73"/>
      <c r="M73"/>
      <c r="N73"/>
      <c r="O73"/>
    </row>
    <row r="74" spans="1:19" x14ac:dyDescent="0.35">
      <c r="A74" s="58" t="s">
        <v>17</v>
      </c>
      <c r="B74" s="61" t="s">
        <v>72</v>
      </c>
      <c r="C74" s="61">
        <f>AVERAGE(D44:D45)</f>
        <v>13.100000000000001</v>
      </c>
      <c r="D74" s="61">
        <f>_xlfn.STDEV.P(D44:D45)</f>
        <v>0.29999999999999982</v>
      </c>
      <c r="E74" s="61">
        <f>AVERAGE(E44:E45)</f>
        <v>1.5699999999999998</v>
      </c>
      <c r="F74" s="61">
        <f>_xlfn.STDEV.P(E44:E45)</f>
        <v>0.37000000000000033</v>
      </c>
      <c r="G74" s="61">
        <f>AVERAGE(F44:F45)</f>
        <v>4.08</v>
      </c>
      <c r="H74" s="71">
        <f>_xlfn.STDEV.P(F44:F45)</f>
        <v>0</v>
      </c>
      <c r="I74" s="15"/>
      <c r="J74"/>
      <c r="K74"/>
      <c r="L74"/>
      <c r="M74"/>
      <c r="N74"/>
      <c r="O74"/>
    </row>
    <row r="75" spans="1:19" x14ac:dyDescent="0.35">
      <c r="A75" s="58" t="s">
        <v>18</v>
      </c>
      <c r="B75" s="61" t="s">
        <v>72</v>
      </c>
      <c r="C75" s="61">
        <f>AVERAGE(D46:D47)</f>
        <v>13.254999999999999</v>
      </c>
      <c r="D75" s="61">
        <f>_xlfn.STDEV.P(D46:D47)</f>
        <v>0.28499999999999925</v>
      </c>
      <c r="E75" s="61">
        <f>AVERAGE(E46:E47)</f>
        <v>2.105</v>
      </c>
      <c r="F75" s="61">
        <f>_xlfn.STDEV.P(E46:E47)</f>
        <v>0.19499999999999995</v>
      </c>
      <c r="G75" s="61">
        <f>AVERAGE(F46:F47)</f>
        <v>4.08</v>
      </c>
      <c r="H75" s="71">
        <f>_xlfn.STDEV.P(F46:F47)</f>
        <v>0</v>
      </c>
      <c r="I75" s="15"/>
      <c r="J75"/>
      <c r="K75"/>
      <c r="L75"/>
      <c r="M75"/>
      <c r="N75"/>
      <c r="O75"/>
    </row>
    <row r="76" spans="1:19" ht="15" thickBot="1" x14ac:dyDescent="0.4">
      <c r="A76" s="62" t="s">
        <v>19</v>
      </c>
      <c r="B76" s="63" t="s">
        <v>72</v>
      </c>
      <c r="C76" s="63">
        <f>AVERAGE(D48:D49)</f>
        <v>14.35</v>
      </c>
      <c r="D76" s="63">
        <f>_xlfn.STDEV.P(D48:D49)</f>
        <v>0.16000000000000014</v>
      </c>
      <c r="E76" s="63">
        <f>AVERAGE(E48:E49)</f>
        <v>3.6349999999999998</v>
      </c>
      <c r="F76" s="63">
        <f>_xlfn.STDEV.P(E48:E49)</f>
        <v>0.16499999999999981</v>
      </c>
      <c r="G76" s="63">
        <f>AVERAGE(F48:F49)</f>
        <v>2.64</v>
      </c>
      <c r="H76" s="72">
        <f>_xlfn.STDEV.P(F48:F49)</f>
        <v>0</v>
      </c>
      <c r="I76" s="15"/>
      <c r="J76"/>
      <c r="K76"/>
      <c r="L76"/>
      <c r="M76"/>
      <c r="N76"/>
      <c r="O76"/>
    </row>
    <row r="77" spans="1:19" x14ac:dyDescent="0.35">
      <c r="I77" s="15"/>
      <c r="J77"/>
      <c r="K77"/>
      <c r="L77"/>
      <c r="M77"/>
      <c r="N77"/>
      <c r="O77"/>
    </row>
    <row r="78" spans="1:19" x14ac:dyDescent="0.35">
      <c r="I78" s="15"/>
      <c r="J78"/>
      <c r="K78"/>
      <c r="L78"/>
      <c r="M78"/>
      <c r="N78"/>
      <c r="O78"/>
    </row>
    <row r="79" spans="1:19" x14ac:dyDescent="0.35">
      <c r="I79" s="15"/>
      <c r="J79"/>
      <c r="K79"/>
      <c r="L79"/>
      <c r="M79"/>
      <c r="N79"/>
      <c r="O79"/>
    </row>
    <row r="80" spans="1:19" x14ac:dyDescent="0.35">
      <c r="I80" s="15"/>
      <c r="J80"/>
      <c r="K80"/>
      <c r="L80"/>
      <c r="M80"/>
      <c r="N80"/>
      <c r="O80"/>
    </row>
    <row r="81" spans="9:19" x14ac:dyDescent="0.35">
      <c r="I81" s="15"/>
      <c r="J81"/>
      <c r="K81"/>
      <c r="L81"/>
      <c r="M81"/>
      <c r="N81"/>
      <c r="O81"/>
    </row>
    <row r="82" spans="9:19" x14ac:dyDescent="0.35">
      <c r="I82" s="15"/>
      <c r="J82"/>
      <c r="K82"/>
      <c r="L82"/>
      <c r="M82"/>
      <c r="N82"/>
      <c r="O82"/>
    </row>
    <row r="83" spans="9:19" x14ac:dyDescent="0.35">
      <c r="I83" s="15"/>
      <c r="J83"/>
      <c r="K83"/>
      <c r="L83"/>
      <c r="M83"/>
      <c r="N83"/>
      <c r="O83"/>
    </row>
    <row r="84" spans="9:19" x14ac:dyDescent="0.35">
      <c r="I84" s="15"/>
      <c r="J84"/>
      <c r="K84"/>
      <c r="L84"/>
      <c r="M84"/>
      <c r="N84"/>
      <c r="O84"/>
    </row>
    <row r="85" spans="9:19" x14ac:dyDescent="0.35">
      <c r="I85" s="15"/>
      <c r="J85"/>
      <c r="K85"/>
      <c r="L85"/>
      <c r="M85"/>
      <c r="N85"/>
      <c r="O85"/>
    </row>
    <row r="86" spans="9:19" x14ac:dyDescent="0.35">
      <c r="I86" s="15"/>
      <c r="J86"/>
      <c r="K86"/>
      <c r="L86"/>
      <c r="M86"/>
      <c r="N86"/>
      <c r="O86"/>
    </row>
    <row r="87" spans="9:19" x14ac:dyDescent="0.35">
      <c r="N87"/>
      <c r="O87"/>
      <c r="P87"/>
      <c r="Q87"/>
      <c r="R87"/>
      <c r="S87"/>
    </row>
    <row r="88" spans="9:19" x14ac:dyDescent="0.35">
      <c r="N88"/>
      <c r="O88"/>
      <c r="P88"/>
      <c r="Q88"/>
      <c r="R88"/>
      <c r="S88"/>
    </row>
    <row r="89" spans="9:19" x14ac:dyDescent="0.35">
      <c r="N89"/>
      <c r="O89"/>
      <c r="P89"/>
      <c r="Q89"/>
      <c r="R89"/>
      <c r="S89"/>
    </row>
    <row r="90" spans="9:19" x14ac:dyDescent="0.35">
      <c r="N90"/>
      <c r="O90"/>
      <c r="P90"/>
      <c r="Q90"/>
      <c r="R90"/>
      <c r="S90"/>
    </row>
    <row r="91" spans="9:19" x14ac:dyDescent="0.35">
      <c r="N91"/>
      <c r="O91"/>
      <c r="P91"/>
      <c r="Q91"/>
      <c r="R91"/>
      <c r="S91"/>
    </row>
    <row r="92" spans="9:19" x14ac:dyDescent="0.35">
      <c r="N92"/>
      <c r="O92"/>
      <c r="P92"/>
      <c r="Q92"/>
      <c r="R92"/>
      <c r="S92"/>
    </row>
    <row r="93" spans="9:19" x14ac:dyDescent="0.35">
      <c r="N93"/>
      <c r="O93"/>
      <c r="P93"/>
      <c r="Q93"/>
      <c r="R93"/>
      <c r="S93"/>
    </row>
    <row r="94" spans="9:19" x14ac:dyDescent="0.35">
      <c r="N94"/>
      <c r="O94"/>
      <c r="P94"/>
      <c r="Q94"/>
      <c r="R94"/>
      <c r="S94"/>
    </row>
    <row r="95" spans="9:19" x14ac:dyDescent="0.35">
      <c r="N95"/>
      <c r="O95"/>
      <c r="P95"/>
      <c r="Q95"/>
      <c r="R95"/>
      <c r="S95"/>
    </row>
    <row r="96" spans="9:19" x14ac:dyDescent="0.35">
      <c r="N96"/>
      <c r="O96"/>
      <c r="P96"/>
      <c r="Q96"/>
      <c r="R96"/>
      <c r="S96"/>
    </row>
    <row r="97" spans="14:19" x14ac:dyDescent="0.35">
      <c r="N97"/>
      <c r="O97"/>
      <c r="P97"/>
      <c r="Q97"/>
      <c r="R97"/>
      <c r="S97"/>
    </row>
    <row r="98" spans="14:19" x14ac:dyDescent="0.35">
      <c r="N98"/>
      <c r="O98"/>
      <c r="P98"/>
      <c r="Q98"/>
      <c r="R98"/>
      <c r="S98"/>
    </row>
    <row r="99" spans="14:19" x14ac:dyDescent="0.35">
      <c r="N99"/>
      <c r="O99"/>
      <c r="P99"/>
      <c r="Q99"/>
      <c r="R99"/>
      <c r="S99"/>
    </row>
    <row r="100" spans="14:19" x14ac:dyDescent="0.35">
      <c r="N100"/>
      <c r="O100"/>
      <c r="P100"/>
      <c r="Q100"/>
      <c r="R100"/>
      <c r="S100"/>
    </row>
    <row r="101" spans="14:19" x14ac:dyDescent="0.35">
      <c r="N101"/>
      <c r="O101"/>
      <c r="P101"/>
      <c r="Q101"/>
      <c r="R101"/>
      <c r="S101"/>
    </row>
    <row r="102" spans="14:19" x14ac:dyDescent="0.35">
      <c r="N102"/>
      <c r="O102"/>
      <c r="P102"/>
      <c r="Q102"/>
      <c r="R102"/>
      <c r="S102"/>
    </row>
    <row r="103" spans="14:19" x14ac:dyDescent="0.35">
      <c r="N103"/>
      <c r="O103"/>
      <c r="P103"/>
      <c r="Q103"/>
      <c r="R103"/>
      <c r="S103"/>
    </row>
    <row r="104" spans="14:19" x14ac:dyDescent="0.35">
      <c r="N104"/>
      <c r="O104"/>
      <c r="P104"/>
      <c r="Q104"/>
      <c r="R104"/>
      <c r="S104"/>
    </row>
    <row r="105" spans="14:19" x14ac:dyDescent="0.35">
      <c r="N105"/>
      <c r="O105"/>
      <c r="P105"/>
      <c r="Q105"/>
      <c r="R105"/>
      <c r="S105"/>
    </row>
    <row r="106" spans="14:19" x14ac:dyDescent="0.35">
      <c r="N106"/>
      <c r="O106"/>
      <c r="P106"/>
      <c r="Q106"/>
      <c r="R106"/>
      <c r="S106"/>
    </row>
    <row r="107" spans="14:19" x14ac:dyDescent="0.35">
      <c r="N107"/>
      <c r="O107"/>
      <c r="P107"/>
      <c r="Q107"/>
      <c r="R107"/>
      <c r="S107"/>
    </row>
    <row r="108" spans="14:19" x14ac:dyDescent="0.35">
      <c r="N108"/>
      <c r="O108"/>
      <c r="P108"/>
      <c r="Q108"/>
      <c r="R108"/>
      <c r="S108"/>
    </row>
    <row r="109" spans="14:19" x14ac:dyDescent="0.35">
      <c r="N109"/>
      <c r="O109"/>
      <c r="P109"/>
      <c r="Q109"/>
      <c r="R109"/>
      <c r="S109"/>
    </row>
    <row r="110" spans="14:19" x14ac:dyDescent="0.35">
      <c r="N110"/>
      <c r="O110"/>
      <c r="P110"/>
      <c r="Q110"/>
      <c r="R110"/>
      <c r="S110"/>
    </row>
    <row r="111" spans="14:19" x14ac:dyDescent="0.35">
      <c r="N111"/>
      <c r="O111"/>
      <c r="P111"/>
      <c r="Q111"/>
      <c r="R111"/>
      <c r="S111"/>
    </row>
    <row r="112" spans="14:19" x14ac:dyDescent="0.35">
      <c r="N112"/>
      <c r="O112"/>
      <c r="P112"/>
      <c r="Q112"/>
      <c r="R112"/>
      <c r="S112"/>
    </row>
    <row r="113" spans="14:19" x14ac:dyDescent="0.35">
      <c r="N113"/>
      <c r="O113"/>
      <c r="P113"/>
      <c r="Q113"/>
      <c r="R113"/>
      <c r="S113"/>
    </row>
    <row r="114" spans="14:19" x14ac:dyDescent="0.35">
      <c r="N114"/>
      <c r="O114"/>
      <c r="P114"/>
      <c r="Q114"/>
      <c r="R114"/>
      <c r="S114"/>
    </row>
    <row r="115" spans="14:19" x14ac:dyDescent="0.35">
      <c r="N115"/>
      <c r="O115"/>
      <c r="P115"/>
      <c r="Q115"/>
      <c r="R115"/>
      <c r="S115"/>
    </row>
    <row r="116" spans="14:19" x14ac:dyDescent="0.35">
      <c r="N116"/>
      <c r="O116"/>
      <c r="P116"/>
      <c r="Q116"/>
      <c r="R116"/>
      <c r="S116"/>
    </row>
    <row r="117" spans="14:19" x14ac:dyDescent="0.35">
      <c r="N117"/>
      <c r="O117"/>
      <c r="P117"/>
      <c r="Q117"/>
      <c r="R117"/>
      <c r="S117"/>
    </row>
    <row r="118" spans="14:19" x14ac:dyDescent="0.35">
      <c r="N118"/>
      <c r="O118"/>
      <c r="P118"/>
      <c r="Q118"/>
      <c r="R118"/>
      <c r="S118"/>
    </row>
    <row r="119" spans="14:19" x14ac:dyDescent="0.35">
      <c r="N119"/>
      <c r="O119"/>
      <c r="P119"/>
      <c r="Q119"/>
      <c r="R119"/>
      <c r="S119"/>
    </row>
    <row r="120" spans="14:19" x14ac:dyDescent="0.35">
      <c r="N120"/>
      <c r="O120"/>
      <c r="P120"/>
      <c r="Q120"/>
      <c r="R120"/>
      <c r="S120"/>
    </row>
    <row r="121" spans="14:19" x14ac:dyDescent="0.35">
      <c r="N121"/>
      <c r="O121"/>
      <c r="P121"/>
      <c r="Q121"/>
      <c r="R121"/>
      <c r="S121"/>
    </row>
    <row r="122" spans="14:19" x14ac:dyDescent="0.35">
      <c r="N122"/>
      <c r="O122"/>
      <c r="P122"/>
      <c r="Q122"/>
      <c r="R122"/>
      <c r="S122"/>
    </row>
    <row r="123" spans="14:19" x14ac:dyDescent="0.35">
      <c r="N123"/>
      <c r="O123"/>
      <c r="P123"/>
      <c r="Q123"/>
      <c r="R123"/>
      <c r="S123"/>
    </row>
    <row r="124" spans="14:19" x14ac:dyDescent="0.35">
      <c r="N124"/>
      <c r="O124"/>
      <c r="P124"/>
      <c r="Q124"/>
      <c r="R124"/>
      <c r="S124"/>
    </row>
    <row r="125" spans="14:19" x14ac:dyDescent="0.35">
      <c r="N125"/>
      <c r="O125"/>
      <c r="P125"/>
      <c r="Q125"/>
      <c r="R125"/>
      <c r="S125"/>
    </row>
    <row r="126" spans="14:19" x14ac:dyDescent="0.35">
      <c r="N126"/>
      <c r="O126"/>
      <c r="P126"/>
      <c r="Q126"/>
      <c r="R126"/>
      <c r="S126"/>
    </row>
    <row r="127" spans="14:19" x14ac:dyDescent="0.35">
      <c r="N127"/>
      <c r="O127"/>
      <c r="P127"/>
      <c r="Q127"/>
      <c r="R127"/>
      <c r="S127"/>
    </row>
    <row r="128" spans="14:19" x14ac:dyDescent="0.35">
      <c r="N128"/>
      <c r="O128"/>
      <c r="P128"/>
      <c r="Q128"/>
      <c r="R128"/>
      <c r="S128"/>
    </row>
    <row r="129" spans="14:19" x14ac:dyDescent="0.35">
      <c r="N129"/>
      <c r="O129"/>
      <c r="P129"/>
      <c r="Q129"/>
      <c r="R129"/>
      <c r="S129"/>
    </row>
    <row r="130" spans="14:19" x14ac:dyDescent="0.35">
      <c r="N130"/>
      <c r="O130"/>
      <c r="P130"/>
      <c r="Q130"/>
      <c r="R130"/>
      <c r="S130"/>
    </row>
    <row r="131" spans="14:19" x14ac:dyDescent="0.35">
      <c r="N131"/>
      <c r="O131"/>
      <c r="P131"/>
      <c r="Q131"/>
      <c r="R131"/>
      <c r="S131"/>
    </row>
    <row r="132" spans="14:19" x14ac:dyDescent="0.35">
      <c r="N132"/>
      <c r="O132"/>
      <c r="P132"/>
      <c r="Q132"/>
      <c r="R132"/>
      <c r="S132"/>
    </row>
    <row r="133" spans="14:19" x14ac:dyDescent="0.35">
      <c r="N133"/>
      <c r="O133"/>
      <c r="P133"/>
      <c r="Q133"/>
      <c r="R133"/>
      <c r="S133"/>
    </row>
    <row r="134" spans="14:19" x14ac:dyDescent="0.35">
      <c r="N134"/>
      <c r="O134"/>
      <c r="P134"/>
      <c r="Q134"/>
      <c r="R134"/>
      <c r="S134"/>
    </row>
    <row r="135" spans="14:19" x14ac:dyDescent="0.35">
      <c r="N135"/>
      <c r="O135"/>
      <c r="P135"/>
      <c r="Q135"/>
      <c r="R135"/>
      <c r="S135"/>
    </row>
    <row r="136" spans="14:19" x14ac:dyDescent="0.35">
      <c r="N136"/>
      <c r="O136"/>
      <c r="P136"/>
      <c r="Q136"/>
      <c r="R136"/>
      <c r="S136"/>
    </row>
    <row r="137" spans="14:19" x14ac:dyDescent="0.35">
      <c r="N137"/>
      <c r="O137"/>
      <c r="P137"/>
      <c r="Q137"/>
      <c r="R137"/>
      <c r="S137"/>
    </row>
    <row r="138" spans="14:19" x14ac:dyDescent="0.35">
      <c r="N138"/>
      <c r="O138"/>
      <c r="P138"/>
      <c r="Q138"/>
      <c r="R138"/>
      <c r="S138"/>
    </row>
    <row r="139" spans="14:19" x14ac:dyDescent="0.35">
      <c r="N139"/>
      <c r="O139"/>
      <c r="P139"/>
      <c r="Q139"/>
      <c r="R139"/>
      <c r="S139"/>
    </row>
    <row r="140" spans="14:19" x14ac:dyDescent="0.35">
      <c r="N140"/>
      <c r="O140"/>
      <c r="P140"/>
      <c r="Q140"/>
      <c r="R140"/>
      <c r="S140"/>
    </row>
    <row r="141" spans="14:19" x14ac:dyDescent="0.35">
      <c r="N141"/>
      <c r="O141"/>
      <c r="P141"/>
      <c r="Q141"/>
      <c r="R141"/>
      <c r="S141"/>
    </row>
    <row r="142" spans="14:19" x14ac:dyDescent="0.35">
      <c r="N142"/>
      <c r="O142"/>
      <c r="P142"/>
      <c r="Q142"/>
      <c r="R142"/>
      <c r="S142"/>
    </row>
    <row r="143" spans="14:19" x14ac:dyDescent="0.35">
      <c r="N143"/>
      <c r="O143"/>
      <c r="P143"/>
      <c r="Q143"/>
      <c r="R143"/>
      <c r="S143"/>
    </row>
    <row r="144" spans="14:19" x14ac:dyDescent="0.35">
      <c r="N144"/>
      <c r="O144"/>
      <c r="P144"/>
      <c r="Q144"/>
      <c r="R144"/>
      <c r="S144"/>
    </row>
    <row r="145" spans="14:19" x14ac:dyDescent="0.35">
      <c r="N145"/>
      <c r="O145"/>
      <c r="P145"/>
      <c r="Q145"/>
      <c r="R145"/>
      <c r="S145"/>
    </row>
    <row r="146" spans="14:19" x14ac:dyDescent="0.35">
      <c r="N146"/>
      <c r="O146"/>
      <c r="P146"/>
      <c r="Q146"/>
      <c r="R146"/>
      <c r="S146"/>
    </row>
    <row r="147" spans="14:19" x14ac:dyDescent="0.35">
      <c r="N147"/>
      <c r="O147"/>
      <c r="P147"/>
      <c r="Q147"/>
      <c r="R147"/>
      <c r="S147"/>
    </row>
    <row r="148" spans="14:19" x14ac:dyDescent="0.35">
      <c r="N148"/>
      <c r="O148"/>
      <c r="P148"/>
      <c r="Q148"/>
      <c r="R148"/>
      <c r="S148"/>
    </row>
    <row r="149" spans="14:19" x14ac:dyDescent="0.35">
      <c r="N149"/>
      <c r="O149"/>
      <c r="P149"/>
      <c r="Q149"/>
      <c r="R149"/>
      <c r="S149"/>
    </row>
    <row r="150" spans="14:19" x14ac:dyDescent="0.35">
      <c r="N150"/>
      <c r="O150"/>
      <c r="P150"/>
      <c r="Q150"/>
      <c r="R150"/>
      <c r="S150"/>
    </row>
    <row r="151" spans="14:19" x14ac:dyDescent="0.35">
      <c r="N151"/>
      <c r="O151"/>
      <c r="P151"/>
      <c r="Q151"/>
      <c r="R151"/>
      <c r="S151"/>
    </row>
    <row r="152" spans="14:19" x14ac:dyDescent="0.35">
      <c r="N152"/>
      <c r="O152"/>
      <c r="P152"/>
      <c r="Q152"/>
      <c r="R152"/>
      <c r="S152"/>
    </row>
    <row r="153" spans="14:19" x14ac:dyDescent="0.35">
      <c r="N153"/>
      <c r="O153"/>
      <c r="P153"/>
      <c r="Q153"/>
      <c r="R153"/>
      <c r="S153"/>
    </row>
    <row r="154" spans="14:19" x14ac:dyDescent="0.35">
      <c r="N154"/>
      <c r="O154"/>
      <c r="P154"/>
      <c r="Q154"/>
      <c r="R154"/>
      <c r="S154"/>
    </row>
    <row r="155" spans="14:19" x14ac:dyDescent="0.35">
      <c r="N155"/>
      <c r="O155"/>
      <c r="P155"/>
      <c r="Q155"/>
      <c r="R155"/>
      <c r="S155"/>
    </row>
    <row r="156" spans="14:19" x14ac:dyDescent="0.35">
      <c r="N156"/>
      <c r="O156"/>
      <c r="P156"/>
      <c r="Q156"/>
      <c r="R156"/>
      <c r="S156"/>
    </row>
    <row r="157" spans="14:19" x14ac:dyDescent="0.35">
      <c r="N157"/>
      <c r="O157"/>
      <c r="P157"/>
      <c r="Q157"/>
      <c r="R157"/>
      <c r="S157"/>
    </row>
    <row r="158" spans="14:19" x14ac:dyDescent="0.35">
      <c r="N158"/>
      <c r="O158"/>
      <c r="P158"/>
      <c r="Q158"/>
      <c r="R158"/>
      <c r="S158"/>
    </row>
    <row r="159" spans="14:19" x14ac:dyDescent="0.35">
      <c r="N159"/>
      <c r="O159"/>
      <c r="P159"/>
      <c r="Q159"/>
      <c r="R159"/>
      <c r="S159"/>
    </row>
    <row r="160" spans="14:19" x14ac:dyDescent="0.35">
      <c r="N160"/>
      <c r="O160"/>
      <c r="P160"/>
      <c r="Q160"/>
      <c r="R160"/>
      <c r="S160"/>
    </row>
    <row r="161" spans="14:19" x14ac:dyDescent="0.35">
      <c r="N161"/>
      <c r="O161"/>
      <c r="P161"/>
      <c r="Q161"/>
      <c r="R161"/>
      <c r="S161"/>
    </row>
    <row r="162" spans="14:19" x14ac:dyDescent="0.35">
      <c r="N162"/>
      <c r="O162"/>
      <c r="P162"/>
      <c r="Q162"/>
      <c r="R162"/>
      <c r="S162"/>
    </row>
    <row r="163" spans="14:19" x14ac:dyDescent="0.35">
      <c r="N163"/>
      <c r="O163"/>
      <c r="P163"/>
      <c r="Q163"/>
      <c r="R163"/>
      <c r="S163"/>
    </row>
    <row r="164" spans="14:19" x14ac:dyDescent="0.35">
      <c r="N164"/>
      <c r="O164"/>
      <c r="P164"/>
      <c r="Q164"/>
      <c r="R164"/>
      <c r="S164"/>
    </row>
    <row r="165" spans="14:19" x14ac:dyDescent="0.35">
      <c r="N165"/>
      <c r="O165"/>
      <c r="P165"/>
      <c r="Q165"/>
      <c r="R165"/>
      <c r="S165"/>
    </row>
    <row r="166" spans="14:19" x14ac:dyDescent="0.35">
      <c r="N166"/>
      <c r="O166"/>
      <c r="P166"/>
      <c r="Q166"/>
      <c r="R166"/>
      <c r="S166"/>
    </row>
    <row r="167" spans="14:19" x14ac:dyDescent="0.35">
      <c r="N167"/>
      <c r="O167"/>
      <c r="P167"/>
      <c r="Q167"/>
      <c r="R167"/>
      <c r="S167"/>
    </row>
    <row r="168" spans="14:19" x14ac:dyDescent="0.35">
      <c r="N168"/>
      <c r="O168"/>
      <c r="P168"/>
      <c r="Q168"/>
      <c r="R168"/>
      <c r="S168"/>
    </row>
    <row r="169" spans="14:19" x14ac:dyDescent="0.35">
      <c r="N169"/>
      <c r="O169"/>
      <c r="P169"/>
      <c r="Q169"/>
      <c r="R169"/>
      <c r="S169"/>
    </row>
    <row r="170" spans="14:19" x14ac:dyDescent="0.35">
      <c r="N170"/>
      <c r="O170"/>
      <c r="P170"/>
      <c r="Q170"/>
      <c r="R170"/>
      <c r="S170"/>
    </row>
    <row r="171" spans="14:19" x14ac:dyDescent="0.35">
      <c r="N171"/>
      <c r="O171"/>
      <c r="P171"/>
      <c r="Q171"/>
      <c r="R171"/>
      <c r="S171"/>
    </row>
    <row r="172" spans="14:19" x14ac:dyDescent="0.35">
      <c r="N172"/>
      <c r="O172"/>
      <c r="P172"/>
      <c r="Q172"/>
      <c r="R172"/>
      <c r="S172"/>
    </row>
    <row r="173" spans="14:19" x14ac:dyDescent="0.35">
      <c r="N173"/>
      <c r="O173"/>
      <c r="P173"/>
      <c r="Q173"/>
      <c r="R173"/>
      <c r="S173"/>
    </row>
    <row r="174" spans="14:19" x14ac:dyDescent="0.35">
      <c r="N174"/>
      <c r="O174"/>
      <c r="P174"/>
      <c r="Q174"/>
      <c r="R174"/>
      <c r="S174"/>
    </row>
    <row r="175" spans="14:19" x14ac:dyDescent="0.35">
      <c r="N175"/>
      <c r="O175"/>
      <c r="P175"/>
      <c r="Q175"/>
      <c r="R175"/>
      <c r="S175"/>
    </row>
    <row r="176" spans="14:19" x14ac:dyDescent="0.35">
      <c r="N176"/>
      <c r="O176"/>
      <c r="P176"/>
      <c r="Q176"/>
      <c r="R176"/>
      <c r="S176"/>
    </row>
    <row r="177" spans="14:19" x14ac:dyDescent="0.35">
      <c r="N177"/>
      <c r="O177"/>
      <c r="P177"/>
      <c r="Q177"/>
      <c r="R177"/>
      <c r="S177"/>
    </row>
    <row r="178" spans="14:19" x14ac:dyDescent="0.35">
      <c r="N178"/>
      <c r="O178"/>
      <c r="P178"/>
      <c r="Q178"/>
      <c r="R178"/>
      <c r="S178"/>
    </row>
    <row r="179" spans="14:19" x14ac:dyDescent="0.35">
      <c r="N179"/>
      <c r="O179"/>
      <c r="P179"/>
      <c r="Q179"/>
      <c r="R179"/>
      <c r="S179"/>
    </row>
    <row r="180" spans="14:19" x14ac:dyDescent="0.35">
      <c r="N180"/>
      <c r="O180"/>
      <c r="P180"/>
      <c r="Q180"/>
      <c r="R180"/>
      <c r="S180"/>
    </row>
    <row r="181" spans="14:19" x14ac:dyDescent="0.35">
      <c r="N181"/>
      <c r="O181"/>
      <c r="P181"/>
      <c r="Q181"/>
      <c r="R181"/>
      <c r="S181"/>
    </row>
    <row r="182" spans="14:19" x14ac:dyDescent="0.35">
      <c r="N182"/>
      <c r="O182"/>
      <c r="P182"/>
      <c r="Q182"/>
      <c r="R182"/>
      <c r="S182"/>
    </row>
    <row r="183" spans="14:19" x14ac:dyDescent="0.35">
      <c r="N183"/>
      <c r="O183"/>
      <c r="P183"/>
      <c r="Q183"/>
      <c r="R183"/>
      <c r="S183"/>
    </row>
    <row r="184" spans="14:19" x14ac:dyDescent="0.35">
      <c r="N184"/>
      <c r="O184"/>
      <c r="P184"/>
      <c r="Q184"/>
      <c r="R184"/>
      <c r="S184"/>
    </row>
    <row r="185" spans="14:19" x14ac:dyDescent="0.35">
      <c r="N185"/>
      <c r="O185"/>
      <c r="P185"/>
      <c r="Q185"/>
      <c r="R185"/>
      <c r="S185"/>
    </row>
    <row r="186" spans="14:19" x14ac:dyDescent="0.35">
      <c r="N186"/>
      <c r="O186"/>
      <c r="P186"/>
      <c r="Q186"/>
      <c r="R186"/>
      <c r="S186"/>
    </row>
    <row r="187" spans="14:19" x14ac:dyDescent="0.35">
      <c r="N187"/>
      <c r="O187"/>
      <c r="P187"/>
      <c r="Q187"/>
      <c r="R187"/>
      <c r="S187"/>
    </row>
    <row r="188" spans="14:19" x14ac:dyDescent="0.35">
      <c r="N188"/>
      <c r="O188"/>
      <c r="P188"/>
      <c r="Q188"/>
      <c r="R188"/>
      <c r="S188"/>
    </row>
    <row r="189" spans="14:19" x14ac:dyDescent="0.35">
      <c r="N189"/>
      <c r="O189"/>
      <c r="P189"/>
      <c r="Q189"/>
      <c r="R189"/>
      <c r="S189"/>
    </row>
  </sheetData>
  <phoneticPr fontId="3" type="noConversion"/>
  <conditionalFormatting sqref="A16:A41 A24:C31 A32:D51">
    <cfRule type="expression" dxfId="17" priority="86">
      <formula>A16="N/A"</formula>
    </cfRule>
  </conditionalFormatting>
  <conditionalFormatting sqref="A64:A66">
    <cfRule type="expression" dxfId="16" priority="36">
      <formula>A64="N/A"</formula>
    </cfRule>
  </conditionalFormatting>
  <conditionalFormatting sqref="A68:A76">
    <cfRule type="expression" dxfId="15" priority="5">
      <formula>A68="N/A"</formula>
    </cfRule>
  </conditionalFormatting>
  <conditionalFormatting sqref="A67:B67">
    <cfRule type="expression" dxfId="14" priority="28">
      <formula>A67="N/A"</formula>
    </cfRule>
  </conditionalFormatting>
  <conditionalFormatting sqref="A71:B71">
    <cfRule type="expression" dxfId="13" priority="19">
      <formula>A71="N/A"</formula>
    </cfRule>
  </conditionalFormatting>
  <conditionalFormatting sqref="A62:D64">
    <cfRule type="expression" dxfId="12" priority="37">
      <formula>A62="N/A"</formula>
    </cfRule>
  </conditionalFormatting>
  <conditionalFormatting sqref="A2:F10 N3:S3 Q4:S4 T4:U5 R5:S6 T6:XFD71 N7:S71 A11:E23 H54:K55 B60:H60 I62:M68 A69:M70 I71:M71 I72:XFD86 A87:XFD1048576">
    <cfRule type="expression" dxfId="11" priority="71">
      <formula>A2="N/A"</formula>
    </cfRule>
  </conditionalFormatting>
  <conditionalFormatting sqref="A54:F55">
    <cfRule type="expression" dxfId="10" priority="42">
      <formula>A54="N/A"</formula>
    </cfRule>
  </conditionalFormatting>
  <conditionalFormatting sqref="A1:I1 J1:K2 M1:XFD3 H2:J57 J6:K15 M6:M61 J24:K60 A55:A57 I61:K61">
    <cfRule type="expression" dxfId="9" priority="40">
      <formula>A1="N/A"</formula>
    </cfRule>
  </conditionalFormatting>
  <conditionalFormatting sqref="B65:B66 C65:D76">
    <cfRule type="expression" dxfId="8" priority="35">
      <formula>B65="N/A"</formula>
    </cfRule>
  </conditionalFormatting>
  <conditionalFormatting sqref="B68:B70">
    <cfRule type="expression" dxfId="7" priority="26">
      <formula>B68="N/A"</formula>
    </cfRule>
  </conditionalFormatting>
  <conditionalFormatting sqref="B72:B76">
    <cfRule type="expression" dxfId="6" priority="4">
      <formula>B72="N/A"</formula>
    </cfRule>
  </conditionalFormatting>
  <conditionalFormatting sqref="B56:F57">
    <cfRule type="expression" dxfId="5" priority="39">
      <formula>B56="N/A"</formula>
    </cfRule>
  </conditionalFormatting>
  <conditionalFormatting sqref="D6:D8">
    <cfRule type="expression" dxfId="4" priority="85">
      <formula>D6="N/A"</formula>
    </cfRule>
  </conditionalFormatting>
  <conditionalFormatting sqref="D24:E51">
    <cfRule type="expression" dxfId="3" priority="56">
      <formula>D24="N/A"</formula>
    </cfRule>
  </conditionalFormatting>
  <conditionalFormatting sqref="E62:H76">
    <cfRule type="expression" dxfId="2" priority="31">
      <formula>E62="N/A"</formula>
    </cfRule>
  </conditionalFormatting>
  <conditionalFormatting sqref="F2:G51">
    <cfRule type="expression" dxfId="1" priority="43">
      <formula>F2="N/A"</formula>
    </cfRule>
  </conditionalFormatting>
  <conditionalFormatting sqref="X4:XFD5">
    <cfRule type="expression" dxfId="0" priority="87">
      <formula>X4="N/A"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Feuil1</vt:lpstr>
      <vt:lpstr>tests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Gauthier ALVES</dc:creator>
  <cp:lastModifiedBy>Juan José Bedoya Martinez</cp:lastModifiedBy>
  <dcterms:created xsi:type="dcterms:W3CDTF">2024-11-15T14:14:35Z</dcterms:created>
  <dcterms:modified xsi:type="dcterms:W3CDTF">2025-01-20T21:24:32Z</dcterms:modified>
</cp:coreProperties>
</file>