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Feuil1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<sst xmlns="http://schemas.openxmlformats.org/spreadsheetml/2006/main" count="271" uniqueCount="55">
  <si>
    <t xml:space="preserve">Relevé</t>
  </si>
  <si>
    <t xml:space="preserve">Capteur</t>
  </si>
  <si>
    <t xml:space="preserve">Température et Humidité</t>
  </si>
  <si>
    <t xml:space="preserve">SHT21</t>
  </si>
  <si>
    <t xml:space="preserve">Luminosité</t>
  </si>
  <si>
    <t xml:space="preserve">VEML7700-TT</t>
  </si>
  <si>
    <t xml:space="preserve">Datasheet SHT21</t>
  </si>
  <si>
    <t xml:space="preserve">http://docs-europe.electrocomponents.com/webdocs/12af/0900766b812af80a.pdf</t>
  </si>
  <si>
    <t xml:space="preserve">Datasheet VEML7700-TT</t>
  </si>
  <si>
    <t xml:space="preserve">http://docs-europe.electrocomponents.com/webdocs/14ff/0900766b814ff996.pdf</t>
  </si>
  <si>
    <t xml:space="preserve">Quantité de données</t>
  </si>
  <si>
    <t xml:space="preserve">Informations (avec pages de la datasheet indiquées) :</t>
  </si>
  <si>
    <t xml:space="preserve">(Watt)</t>
  </si>
  <si>
    <t xml:space="preserve">Formule obtenue pour calculer la quantité de données à envoyer en fonction de la fréquence de calcul et la fréquence d'envoi :</t>
  </si>
  <si>
    <t xml:space="preserve">(les valeurs de Température et d'Humidité seront relevées à la même fréquence, les deux sont à prendre en compte !!!)</t>
  </si>
  <si>
    <t xml:space="preserve">Humidité</t>
  </si>
  <si>
    <t xml:space="preserve">Quantité de données stockées après :</t>
  </si>
  <si>
    <t xml:space="preserve">(bits)</t>
  </si>
  <si>
    <t xml:space="preserve">Fréquence</t>
  </si>
  <si>
    <t xml:space="preserve">6h</t>
  </si>
  <si>
    <t xml:space="preserve">12h</t>
  </si>
  <si>
    <t xml:space="preserve">24h</t>
  </si>
  <si>
    <t xml:space="preserve">2 jours</t>
  </si>
  <si>
    <t xml:space="preserve">5 jours</t>
  </si>
  <si>
    <t xml:space="preserve">7 jours</t>
  </si>
  <si>
    <t xml:space="preserve">31 jours</t>
  </si>
  <si>
    <t xml:space="preserve">365 jours</t>
  </si>
  <si>
    <t xml:space="preserve">1 min</t>
  </si>
  <si>
    <t xml:space="preserve">5 mins</t>
  </si>
  <si>
    <t xml:space="preserve">10 mins</t>
  </si>
  <si>
    <t xml:space="preserve">20 mins</t>
  </si>
  <si>
    <t xml:space="preserve">30 mins</t>
  </si>
  <si>
    <t xml:space="preserve">45 mins</t>
  </si>
  <si>
    <t xml:space="preserve">1h</t>
  </si>
  <si>
    <t xml:space="preserve">2h</t>
  </si>
  <si>
    <t xml:space="preserve">16h</t>
  </si>
  <si>
    <t xml:space="preserve">1 jour</t>
  </si>
  <si>
    <t xml:space="preserve">12 bits en 29ms pour l’humidité</t>
  </si>
  <si>
    <t xml:space="preserve">16 bits en 100ms</t>
  </si>
  <si>
    <t xml:space="preserve">Datasheet SHT21 //Température</t>
  </si>
  <si>
    <t xml:space="preserve">Température</t>
  </si>
  <si>
    <t xml:space="preserve">16 bits en 600ms</t>
  </si>
  <si>
    <t xml:space="preserve">12 bits en 22 ms pour la Température</t>
  </si>
  <si>
    <t xml:space="preserve">16 bits en 4100ms</t>
  </si>
  <si>
    <t xml:space="preserve">Consommation énergétique</t>
  </si>
  <si>
    <t xml:space="preserve">Formule obtenue pour la consommation du capteur en fonction de la fréquence de calcul et la fréquence d'envoi :</t>
  </si>
  <si>
    <t xml:space="preserve">PSM_EN=0</t>
  </si>
  <si>
    <t xml:space="preserve">Consommation énergétique après :</t>
  </si>
  <si>
    <t xml:space="preserve">Datasheet SHT21 //Humidité</t>
  </si>
  <si>
    <t xml:space="preserve">8 bits par seconde-→ 300 micro Ampère </t>
  </si>
  <si>
    <t xml:space="preserve">PSM_EN=00</t>
  </si>
  <si>
    <t xml:space="preserve">²</t>
  </si>
  <si>
    <t xml:space="preserve">PSM_EN=11</t>
  </si>
  <si>
    <t xml:space="preserve">Dans la case informations : indiquer particulièrement le forme des données recueillies et la taille de celles-ci</t>
  </si>
  <si>
    <t xml:space="preserve">Les données recueillies sont en bits.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</si>
</sst>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0.00E+00"/>
  </numFmts>
  <fonts count="10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1"/>
      <color rgb="FFFFFFFF"/>
      <name val="Calibri"/>
      <family val="2"/>
      <charset val="1"/>
    </font>
    <font>
      <b val="true"/>
      <sz val="18"/>
      <color rgb="FFFF0000"/>
      <name val="Calibri"/>
      <family val="2"/>
      <charset val="1"/>
    </font>
    <font>
      <sz val="11"/>
      <color rgb="FFFFFFFF"/>
      <name val="Calibri"/>
      <family val="2"/>
      <charset val="1"/>
    </font>
    <font>
      <b val="true"/>
      <sz val="11"/>
      <color rgb="FF000000"/>
      <name val="Calibri"/>
      <family val="2"/>
      <charset val="1"/>
    </font>
    <font>
      <sz val="11"/>
      <color rgb="FF800000"/>
      <name val="Calibri"/>
      <family val="2"/>
      <charset val="1"/>
    </font>
    <font>
      <b val="true"/>
      <sz val="14"/>
      <color rgb="FF000000"/>
      <name val="Calibri"/>
      <family val="2"/>
      <charset val="1"/>
    </font>
  </fonts>
  <fills count="6">
    <fill>
      <patternFill patternType="none"/>
    </fill>
    <fill>
      <patternFill patternType="gray125"/>
    </fill>
    <fill>
      <patternFill patternType="solid">
        <fgColor rgb="FF000000"/>
        <bgColor rgb="FF003300"/>
      </patternFill>
    </fill>
    <fill>
      <patternFill patternType="solid">
        <fgColor rgb="FFFFFF00"/>
        <bgColor rgb="FFFFFF00"/>
      </patternFill>
    </fill>
    <fill>
      <patternFill patternType="solid">
        <fgColor rgb="FFFF66FF"/>
        <bgColor rgb="FFFF8080"/>
      </patternFill>
    </fill>
    <fill>
      <patternFill patternType="solid">
        <fgColor rgb="FF00B050"/>
        <bgColor rgb="FF008080"/>
      </patternFill>
    </fill>
  </fills>
  <borders count="9">
    <border diagonalUp="false" diagonalDown="false">
      <left/>
      <right/>
      <top/>
      <bottom/>
      <diagonal/>
    </border>
    <border diagonalUp="false" diagonalDown="false">
      <left style="medium"/>
      <right style="thin"/>
      <top style="medium"/>
      <bottom style="thin"/>
      <diagonal/>
    </border>
    <border diagonalUp="false" diagonalDown="false">
      <left style="thin"/>
      <right style="thin"/>
      <top style="medium"/>
      <bottom style="thin"/>
      <diagonal/>
    </border>
    <border diagonalUp="false" diagonalDown="false">
      <left style="thin"/>
      <right style="medium"/>
      <top style="medium"/>
      <bottom style="thin"/>
      <diagonal/>
    </border>
    <border diagonalUp="false" diagonalDown="false">
      <left style="medium"/>
      <right style="thin"/>
      <top style="thin"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medium"/>
      <top style="thin"/>
      <bottom style="thin"/>
      <diagonal/>
    </border>
    <border diagonalUp="false" diagonalDown="false">
      <left style="medium"/>
      <right style="thin"/>
      <top style="thin"/>
      <bottom style="medium"/>
      <diagonal/>
    </border>
    <border diagonalUp="false" diagonalDown="false">
      <left style="thin"/>
      <right style="thin"/>
      <top style="thin"/>
      <bottom style="medium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2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" fillId="3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3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2" borderId="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4" fillId="2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3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2" borderId="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5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6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8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4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8" fillId="4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9" fillId="5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5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66FF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00B050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U135"/>
  <sheetViews>
    <sheetView showFormulas="false" showGridLines="true" showRowColHeaders="true" showZeros="true" rightToLeft="false" tabSelected="true" showOutlineSymbols="true" defaultGridColor="true" view="normal" topLeftCell="A88" colorId="64" zoomScale="65" zoomScaleNormal="65" zoomScalePageLayoutView="100" workbookViewId="0">
      <selection pane="topLeft" activeCell="O106" activeCellId="0" sqref="O106"/>
    </sheetView>
  </sheetViews>
  <sheetFormatPr defaultRowHeight="14.5" outlineLevelRow="0" outlineLevelCol="0"/>
  <cols>
    <col collapsed="false" customWidth="true" hidden="false" outlineLevel="0" max="1" min="1" style="0" width="23.01"/>
    <col collapsed="false" customWidth="true" hidden="false" outlineLevel="0" max="2" min="2" style="0" width="13.89"/>
    <col collapsed="false" customWidth="true" hidden="false" outlineLevel="0" max="5" min="3" style="0" width="10.66"/>
    <col collapsed="false" customWidth="true" hidden="false" outlineLevel="0" max="6" min="6" style="0" width="12.71"/>
    <col collapsed="false" customWidth="true" hidden="false" outlineLevel="0" max="10" min="7" style="0" width="10.66"/>
    <col collapsed="false" customWidth="true" hidden="false" outlineLevel="0" max="11" min="11" style="0" width="14.81"/>
    <col collapsed="false" customWidth="true" hidden="false" outlineLevel="0" max="12" min="12" style="0" width="13.02"/>
    <col collapsed="false" customWidth="true" hidden="false" outlineLevel="0" max="13" min="13" style="0" width="23.09"/>
    <col collapsed="false" customWidth="true" hidden="false" outlineLevel="0" max="1025" min="14" style="0" width="10.66"/>
  </cols>
  <sheetData>
    <row r="1" customFormat="false" ht="14.5" hidden="false" customHeight="false" outlineLevel="0" collapsed="false">
      <c r="A1" s="1" t="s">
        <v>0</v>
      </c>
      <c r="B1" s="1" t="s">
        <v>1</v>
      </c>
      <c r="M1" s="1" t="s">
        <v>0</v>
      </c>
      <c r="N1" s="1" t="s">
        <v>1</v>
      </c>
    </row>
    <row r="2" customFormat="false" ht="14.5" hidden="false" customHeight="false" outlineLevel="0" collapsed="false">
      <c r="A2" s="0" t="s">
        <v>2</v>
      </c>
      <c r="B2" s="0" t="s">
        <v>3</v>
      </c>
      <c r="M2" s="0" t="s">
        <v>4</v>
      </c>
      <c r="N2" s="0" t="s">
        <v>5</v>
      </c>
    </row>
    <row r="3" customFormat="false" ht="14.5" hidden="false" customHeight="false" outlineLevel="0" collapsed="false">
      <c r="A3" s="0" t="s">
        <v>6</v>
      </c>
      <c r="B3" s="0" t="s">
        <v>7</v>
      </c>
      <c r="M3" s="0" t="s">
        <v>8</v>
      </c>
      <c r="N3" s="0" t="s">
        <v>9</v>
      </c>
    </row>
    <row r="7" customFormat="false" ht="23.5" hidden="false" customHeight="false" outlineLevel="0" collapsed="false">
      <c r="A7" s="2" t="s">
        <v>10</v>
      </c>
    </row>
    <row r="8" customFormat="false" ht="14.5" hidden="false" customHeight="false" outlineLevel="0" collapsed="false">
      <c r="A8" s="3" t="s">
        <v>11</v>
      </c>
      <c r="B8" s="3"/>
      <c r="C8" s="3"/>
      <c r="E8" s="0" t="s">
        <v>12</v>
      </c>
      <c r="M8" s="3" t="s">
        <v>11</v>
      </c>
      <c r="N8" s="3"/>
      <c r="O8" s="3"/>
    </row>
    <row r="9" customFormat="false" ht="13.8" hidden="false" customHeight="false" outlineLevel="0" collapsed="false"/>
    <row r="10" customFormat="false" ht="13.8" hidden="false" customHeight="false" outlineLevel="0" collapsed="false">
      <c r="A10" s="3" t="s">
        <v>13</v>
      </c>
      <c r="B10" s="3"/>
      <c r="C10" s="3"/>
      <c r="D10" s="3"/>
      <c r="E10" s="3"/>
      <c r="F10" s="3"/>
      <c r="G10" s="3"/>
      <c r="H10" s="3"/>
      <c r="I10" s="3"/>
      <c r="M10" s="3" t="s">
        <v>13</v>
      </c>
      <c r="N10" s="3"/>
      <c r="O10" s="3"/>
      <c r="P10" s="3"/>
      <c r="Q10" s="3"/>
      <c r="R10" s="3"/>
      <c r="S10" s="3"/>
      <c r="T10" s="3"/>
      <c r="U10" s="3"/>
    </row>
    <row r="11" customFormat="false" ht="13.8" hidden="false" customHeight="false" outlineLevel="0" collapsed="false"/>
    <row r="12" customFormat="false" ht="13.8" hidden="false" customHeight="false" outlineLevel="0" collapsed="false">
      <c r="A12" s="4" t="s">
        <v>14</v>
      </c>
      <c r="B12" s="4"/>
      <c r="C12" s="4"/>
      <c r="D12" s="4"/>
      <c r="E12" s="4"/>
      <c r="F12" s="4"/>
      <c r="G12" s="4"/>
      <c r="H12" s="4"/>
      <c r="I12" s="5"/>
      <c r="J12" s="5"/>
    </row>
    <row r="13" customFormat="false" ht="13.8" hidden="false" customHeight="false" outlineLevel="0" collapsed="false">
      <c r="A13" s="6" t="s">
        <v>15</v>
      </c>
      <c r="B13" s="7" t="s">
        <v>16</v>
      </c>
      <c r="C13" s="8"/>
      <c r="D13" s="8"/>
      <c r="E13" s="8" t="s">
        <v>17</v>
      </c>
      <c r="F13" s="8"/>
      <c r="G13" s="9"/>
      <c r="H13" s="9"/>
      <c r="I13" s="10"/>
      <c r="M13" s="6"/>
      <c r="N13" s="7" t="s">
        <v>16</v>
      </c>
      <c r="O13" s="8"/>
      <c r="P13" s="8"/>
      <c r="Q13" s="8"/>
      <c r="R13" s="8"/>
      <c r="S13" s="9"/>
      <c r="T13" s="9"/>
      <c r="U13" s="10"/>
    </row>
    <row r="14" customFormat="false" ht="13.8" hidden="false" customHeight="false" outlineLevel="0" collapsed="false">
      <c r="A14" s="11" t="s">
        <v>18</v>
      </c>
      <c r="B14" s="12" t="s">
        <v>19</v>
      </c>
      <c r="C14" s="12" t="s">
        <v>20</v>
      </c>
      <c r="D14" s="12" t="s">
        <v>21</v>
      </c>
      <c r="E14" s="12" t="s">
        <v>22</v>
      </c>
      <c r="F14" s="12" t="s">
        <v>23</v>
      </c>
      <c r="G14" s="12" t="s">
        <v>24</v>
      </c>
      <c r="H14" s="12" t="s">
        <v>25</v>
      </c>
      <c r="I14" s="13" t="s">
        <v>26</v>
      </c>
      <c r="M14" s="11" t="s">
        <v>18</v>
      </c>
      <c r="N14" s="12" t="s">
        <v>19</v>
      </c>
      <c r="O14" s="12" t="s">
        <v>20</v>
      </c>
      <c r="P14" s="12" t="s">
        <v>21</v>
      </c>
      <c r="Q14" s="12" t="s">
        <v>22</v>
      </c>
      <c r="R14" s="12" t="s">
        <v>23</v>
      </c>
      <c r="S14" s="12" t="s">
        <v>24</v>
      </c>
      <c r="T14" s="12" t="s">
        <v>25</v>
      </c>
      <c r="U14" s="13" t="s">
        <v>26</v>
      </c>
    </row>
    <row r="15" customFormat="false" ht="13.8" hidden="false" customHeight="false" outlineLevel="0" collapsed="false">
      <c r="A15" s="14" t="s">
        <v>27</v>
      </c>
      <c r="B15" s="12" t="n">
        <v>536263200</v>
      </c>
      <c r="C15" s="12" t="n">
        <v>1072526400</v>
      </c>
      <c r="D15" s="12" t="n">
        <v>2145052800</v>
      </c>
      <c r="E15" s="12" t="n">
        <v>4290105600</v>
      </c>
      <c r="F15" s="15" t="n">
        <v>10725000000</v>
      </c>
      <c r="G15" s="15" t="n">
        <v>15015000000</v>
      </c>
      <c r="H15" s="15" t="n">
        <v>66496000000</v>
      </c>
      <c r="I15" s="16" t="n">
        <v>782900000000</v>
      </c>
      <c r="M15" s="14" t="s">
        <v>27</v>
      </c>
      <c r="N15" s="12" t="n">
        <v>207360000</v>
      </c>
      <c r="O15" s="12" t="n">
        <v>414720000</v>
      </c>
      <c r="P15" s="12" t="n">
        <v>829440000</v>
      </c>
      <c r="Q15" s="12" t="n">
        <v>1658880000</v>
      </c>
      <c r="R15" s="12" t="n">
        <v>4147200000</v>
      </c>
      <c r="S15" s="12" t="n">
        <v>5806080000</v>
      </c>
      <c r="T15" s="15" t="n">
        <v>25700000000</v>
      </c>
      <c r="U15" s="16" t="n">
        <v>302700000000</v>
      </c>
    </row>
    <row r="16" customFormat="false" ht="13.8" hidden="false" customHeight="false" outlineLevel="0" collapsed="false">
      <c r="A16" s="14" t="s">
        <v>28</v>
      </c>
      <c r="B16" s="12" t="n">
        <f aca="false">B15*5</f>
        <v>2681316000</v>
      </c>
      <c r="C16" s="12" t="n">
        <f aca="false">C15*5</f>
        <v>5362632000</v>
      </c>
      <c r="D16" s="12" t="n">
        <f aca="false">D15*5</f>
        <v>10725264000</v>
      </c>
      <c r="E16" s="12" t="n">
        <f aca="false">E15*5</f>
        <v>21450528000</v>
      </c>
      <c r="F16" s="12" t="n">
        <f aca="false">F15*5</f>
        <v>53625000000</v>
      </c>
      <c r="G16" s="12" t="n">
        <f aca="false">G15*5</f>
        <v>75075000000</v>
      </c>
      <c r="H16" s="12" t="n">
        <f aca="false">H15*5</f>
        <v>332480000000</v>
      </c>
      <c r="I16" s="12" t="n">
        <f aca="false">I15*5</f>
        <v>3914500000000</v>
      </c>
      <c r="M16" s="14" t="s">
        <v>28</v>
      </c>
      <c r="N16" s="12" t="n">
        <f aca="false">N15*5</f>
        <v>1036800000</v>
      </c>
      <c r="O16" s="12" t="n">
        <f aca="false">O15*5</f>
        <v>2073600000</v>
      </c>
      <c r="P16" s="12" t="n">
        <f aca="false">P15*5</f>
        <v>4147200000</v>
      </c>
      <c r="Q16" s="12" t="n">
        <f aca="false">Q15*5</f>
        <v>8294400000</v>
      </c>
      <c r="R16" s="12" t="n">
        <f aca="false">R15*5</f>
        <v>20736000000</v>
      </c>
      <c r="S16" s="12" t="n">
        <f aca="false">S15*5</f>
        <v>29030400000</v>
      </c>
      <c r="T16" s="12" t="n">
        <f aca="false">T15*5</f>
        <v>128500000000</v>
      </c>
      <c r="U16" s="12" t="n">
        <f aca="false">U15*5</f>
        <v>1513500000000</v>
      </c>
    </row>
    <row r="17" customFormat="false" ht="13.8" hidden="false" customHeight="false" outlineLevel="0" collapsed="false">
      <c r="A17" s="14" t="s">
        <v>29</v>
      </c>
      <c r="B17" s="12" t="n">
        <f aca="false">B15*10</f>
        <v>5362632000</v>
      </c>
      <c r="C17" s="12" t="n">
        <f aca="false">C15*10</f>
        <v>10725264000</v>
      </c>
      <c r="D17" s="12" t="n">
        <f aca="false">D15*10</f>
        <v>21450528000</v>
      </c>
      <c r="E17" s="12" t="n">
        <f aca="false">E15*10</f>
        <v>42901056000</v>
      </c>
      <c r="F17" s="12" t="n">
        <f aca="false">F15*10</f>
        <v>107250000000</v>
      </c>
      <c r="G17" s="12" t="n">
        <f aca="false">G15*10</f>
        <v>150150000000</v>
      </c>
      <c r="H17" s="12" t="n">
        <f aca="false">H15*10</f>
        <v>664960000000</v>
      </c>
      <c r="I17" s="12" t="n">
        <f aca="false">I15*10</f>
        <v>7829000000000</v>
      </c>
      <c r="M17" s="14" t="s">
        <v>29</v>
      </c>
      <c r="N17" s="12" t="n">
        <f aca="false">N15*10</f>
        <v>2073600000</v>
      </c>
      <c r="O17" s="12" t="n">
        <f aca="false">O15*10</f>
        <v>4147200000</v>
      </c>
      <c r="P17" s="12" t="n">
        <f aca="false">P15*10</f>
        <v>8294400000</v>
      </c>
      <c r="Q17" s="12" t="n">
        <f aca="false">Q15*10</f>
        <v>16588800000</v>
      </c>
      <c r="R17" s="12" t="n">
        <f aca="false">R15*10</f>
        <v>41472000000</v>
      </c>
      <c r="S17" s="12" t="n">
        <f aca="false">S15*10</f>
        <v>58060800000</v>
      </c>
      <c r="T17" s="12" t="n">
        <f aca="false">T15*10</f>
        <v>257000000000</v>
      </c>
      <c r="U17" s="12" t="n">
        <f aca="false">U15*10</f>
        <v>3027000000000</v>
      </c>
    </row>
    <row r="18" customFormat="false" ht="13.8" hidden="false" customHeight="false" outlineLevel="0" collapsed="false">
      <c r="A18" s="14" t="s">
        <v>30</v>
      </c>
      <c r="B18" s="12" t="n">
        <f aca="false">B15*20</f>
        <v>10725264000</v>
      </c>
      <c r="C18" s="12" t="n">
        <f aca="false">C15*20</f>
        <v>21450528000</v>
      </c>
      <c r="D18" s="12" t="n">
        <f aca="false">D15*20</f>
        <v>42901056000</v>
      </c>
      <c r="E18" s="12" t="n">
        <f aca="false">E15*20</f>
        <v>85802112000</v>
      </c>
      <c r="F18" s="12" t="n">
        <f aca="false">F15*20</f>
        <v>214500000000</v>
      </c>
      <c r="G18" s="12" t="n">
        <f aca="false">G15*20</f>
        <v>300300000000</v>
      </c>
      <c r="H18" s="12" t="n">
        <f aca="false">H15*20</f>
        <v>1329920000000</v>
      </c>
      <c r="I18" s="12" t="n">
        <f aca="false">I15*20</f>
        <v>15658000000000</v>
      </c>
      <c r="M18" s="14" t="s">
        <v>30</v>
      </c>
      <c r="N18" s="12" t="n">
        <f aca="false">N15*20</f>
        <v>4147200000</v>
      </c>
      <c r="O18" s="12" t="n">
        <f aca="false">O15*20</f>
        <v>8294400000</v>
      </c>
      <c r="P18" s="12" t="n">
        <f aca="false">P15*20</f>
        <v>16588800000</v>
      </c>
      <c r="Q18" s="12" t="n">
        <f aca="false">Q15*20</f>
        <v>33177600000</v>
      </c>
      <c r="R18" s="12" t="n">
        <f aca="false">R15*20</f>
        <v>82944000000</v>
      </c>
      <c r="S18" s="12" t="n">
        <f aca="false">S15*20</f>
        <v>116121600000</v>
      </c>
      <c r="T18" s="12" t="n">
        <f aca="false">T15*20</f>
        <v>514000000000</v>
      </c>
      <c r="U18" s="12" t="n">
        <f aca="false">U15*20</f>
        <v>6054000000000</v>
      </c>
    </row>
    <row r="19" customFormat="false" ht="13.8" hidden="false" customHeight="false" outlineLevel="0" collapsed="false">
      <c r="A19" s="14" t="s">
        <v>31</v>
      </c>
      <c r="B19" s="12" t="n">
        <f aca="false">B15*30</f>
        <v>16087896000</v>
      </c>
      <c r="C19" s="12" t="n">
        <f aca="false">C15*30</f>
        <v>32175792000</v>
      </c>
      <c r="D19" s="12" t="n">
        <f aca="false">D15*30</f>
        <v>64351584000</v>
      </c>
      <c r="E19" s="12" t="n">
        <f aca="false">E15*30</f>
        <v>128703168000</v>
      </c>
      <c r="F19" s="12" t="n">
        <f aca="false">F15*30</f>
        <v>321750000000</v>
      </c>
      <c r="G19" s="12" t="n">
        <f aca="false">G15*30</f>
        <v>450450000000</v>
      </c>
      <c r="H19" s="12" t="n">
        <f aca="false">H15*30</f>
        <v>1994880000000</v>
      </c>
      <c r="I19" s="12" t="n">
        <f aca="false">I15*30</f>
        <v>23487000000000</v>
      </c>
      <c r="M19" s="14" t="s">
        <v>31</v>
      </c>
      <c r="N19" s="12" t="n">
        <f aca="false">N15*30</f>
        <v>6220800000</v>
      </c>
      <c r="O19" s="12" t="n">
        <f aca="false">O15*30</f>
        <v>12441600000</v>
      </c>
      <c r="P19" s="12" t="n">
        <f aca="false">P15*30</f>
        <v>24883200000</v>
      </c>
      <c r="Q19" s="12" t="n">
        <f aca="false">Q15*30</f>
        <v>49766400000</v>
      </c>
      <c r="R19" s="12" t="n">
        <f aca="false">R15*30</f>
        <v>124416000000</v>
      </c>
      <c r="S19" s="12" t="n">
        <f aca="false">S15*30</f>
        <v>174182400000</v>
      </c>
      <c r="T19" s="12" t="n">
        <f aca="false">T15*30</f>
        <v>771000000000</v>
      </c>
      <c r="U19" s="12" t="n">
        <f aca="false">U15*30</f>
        <v>9081000000000</v>
      </c>
    </row>
    <row r="20" customFormat="false" ht="13.8" hidden="false" customHeight="false" outlineLevel="0" collapsed="false">
      <c r="A20" s="14" t="s">
        <v>32</v>
      </c>
      <c r="B20" s="12" t="n">
        <f aca="false">B15*45</f>
        <v>24131844000</v>
      </c>
      <c r="C20" s="12" t="n">
        <f aca="false">C15*45</f>
        <v>48263688000</v>
      </c>
      <c r="D20" s="12" t="n">
        <f aca="false">D15*45</f>
        <v>96527376000</v>
      </c>
      <c r="E20" s="12" t="n">
        <f aca="false">E15*45</f>
        <v>193054752000</v>
      </c>
      <c r="F20" s="12" t="n">
        <f aca="false">F15*45</f>
        <v>482625000000</v>
      </c>
      <c r="G20" s="12" t="n">
        <f aca="false">G15*45</f>
        <v>675675000000</v>
      </c>
      <c r="H20" s="12" t="n">
        <f aca="false">H15*45</f>
        <v>2992320000000</v>
      </c>
      <c r="I20" s="12" t="n">
        <f aca="false">I15*45</f>
        <v>35230500000000</v>
      </c>
      <c r="M20" s="14" t="s">
        <v>32</v>
      </c>
      <c r="N20" s="12" t="n">
        <f aca="false">N15*45</f>
        <v>9331200000</v>
      </c>
      <c r="O20" s="12" t="n">
        <f aca="false">O15*45</f>
        <v>18662400000</v>
      </c>
      <c r="P20" s="12" t="n">
        <f aca="false">P15*45</f>
        <v>37324800000</v>
      </c>
      <c r="Q20" s="12" t="n">
        <f aca="false">Q15*45</f>
        <v>74649600000</v>
      </c>
      <c r="R20" s="12" t="n">
        <f aca="false">R15*45</f>
        <v>186624000000</v>
      </c>
      <c r="S20" s="12" t="n">
        <f aca="false">S15*45</f>
        <v>261273600000</v>
      </c>
      <c r="T20" s="12" t="n">
        <f aca="false">T15*45</f>
        <v>1156500000000</v>
      </c>
      <c r="U20" s="12" t="n">
        <f aca="false">U15*45</f>
        <v>13621500000000</v>
      </c>
    </row>
    <row r="21" customFormat="false" ht="13.8" hidden="false" customHeight="false" outlineLevel="0" collapsed="false">
      <c r="A21" s="14" t="s">
        <v>33</v>
      </c>
      <c r="B21" s="12" t="n">
        <f aca="false">B15*60</f>
        <v>32175792000</v>
      </c>
      <c r="C21" s="12" t="n">
        <f aca="false">C15*60</f>
        <v>64351584000</v>
      </c>
      <c r="D21" s="12" t="n">
        <f aca="false">D15*60</f>
        <v>128703168000</v>
      </c>
      <c r="E21" s="12" t="n">
        <f aca="false">E15*60</f>
        <v>257406336000</v>
      </c>
      <c r="F21" s="12" t="n">
        <f aca="false">F15*60</f>
        <v>643500000000</v>
      </c>
      <c r="G21" s="12" t="n">
        <f aca="false">G15*60</f>
        <v>900900000000</v>
      </c>
      <c r="H21" s="12" t="n">
        <f aca="false">H15*60</f>
        <v>3989760000000</v>
      </c>
      <c r="I21" s="12" t="n">
        <f aca="false">I15*60</f>
        <v>46974000000000</v>
      </c>
      <c r="M21" s="14" t="s">
        <v>33</v>
      </c>
      <c r="N21" s="12" t="n">
        <f aca="false">N15*60</f>
        <v>12441600000</v>
      </c>
      <c r="O21" s="12" t="n">
        <f aca="false">O15*60</f>
        <v>24883200000</v>
      </c>
      <c r="P21" s="12" t="n">
        <f aca="false">P15*60</f>
        <v>49766400000</v>
      </c>
      <c r="Q21" s="12" t="n">
        <f aca="false">Q15*60</f>
        <v>99532800000</v>
      </c>
      <c r="R21" s="12" t="n">
        <f aca="false">R15*60</f>
        <v>248832000000</v>
      </c>
      <c r="S21" s="12" t="n">
        <f aca="false">S15*60</f>
        <v>348364800000</v>
      </c>
      <c r="T21" s="12" t="n">
        <f aca="false">T15*60</f>
        <v>1542000000000</v>
      </c>
      <c r="U21" s="12" t="n">
        <f aca="false">U15*60</f>
        <v>18162000000000</v>
      </c>
    </row>
    <row r="22" customFormat="false" ht="13.8" hidden="false" customHeight="false" outlineLevel="0" collapsed="false">
      <c r="A22" s="14" t="s">
        <v>34</v>
      </c>
      <c r="B22" s="12" t="n">
        <f aca="false">B15*120</f>
        <v>64351584000</v>
      </c>
      <c r="C22" s="12" t="n">
        <f aca="false">C15*120</f>
        <v>128703168000</v>
      </c>
      <c r="D22" s="12" t="n">
        <f aca="false">D15*120</f>
        <v>257406336000</v>
      </c>
      <c r="E22" s="12" t="n">
        <f aca="false">E15*120</f>
        <v>514812672000</v>
      </c>
      <c r="F22" s="12" t="n">
        <f aca="false">F15*120</f>
        <v>1287000000000</v>
      </c>
      <c r="G22" s="12" t="n">
        <f aca="false">G15*120</f>
        <v>1801800000000</v>
      </c>
      <c r="H22" s="12" t="n">
        <f aca="false">H15*120</f>
        <v>7979520000000</v>
      </c>
      <c r="I22" s="12" t="n">
        <f aca="false">I15*120</f>
        <v>93948000000000</v>
      </c>
      <c r="M22" s="14" t="s">
        <v>34</v>
      </c>
      <c r="N22" s="12" t="n">
        <f aca="false">N15*120</f>
        <v>24883200000</v>
      </c>
      <c r="O22" s="12" t="n">
        <f aca="false">O15*120</f>
        <v>49766400000</v>
      </c>
      <c r="P22" s="12" t="n">
        <f aca="false">P15*120</f>
        <v>99532800000</v>
      </c>
      <c r="Q22" s="12" t="n">
        <f aca="false">Q15*120</f>
        <v>199065600000</v>
      </c>
      <c r="R22" s="12" t="n">
        <f aca="false">R15*120</f>
        <v>497664000000</v>
      </c>
      <c r="S22" s="12" t="n">
        <f aca="false">S15*120</f>
        <v>696729600000</v>
      </c>
      <c r="T22" s="12" t="n">
        <f aca="false">T15*120</f>
        <v>3084000000000</v>
      </c>
      <c r="U22" s="12" t="n">
        <f aca="false">U15*120</f>
        <v>36324000000000</v>
      </c>
    </row>
    <row r="23" customFormat="false" ht="13.8" hidden="false" customHeight="false" outlineLevel="0" collapsed="false">
      <c r="A23" s="14" t="s">
        <v>19</v>
      </c>
      <c r="B23" s="12" t="n">
        <f aca="false">B15*360</f>
        <v>193054752000</v>
      </c>
      <c r="C23" s="12" t="n">
        <f aca="false">C15*360</f>
        <v>386109504000</v>
      </c>
      <c r="D23" s="12" t="n">
        <f aca="false">D15*360</f>
        <v>772219008000</v>
      </c>
      <c r="E23" s="12" t="n">
        <f aca="false">E15*360</f>
        <v>1544438016000</v>
      </c>
      <c r="F23" s="12" t="n">
        <f aca="false">F15*360</f>
        <v>3861000000000</v>
      </c>
      <c r="G23" s="12" t="n">
        <f aca="false">G15*360</f>
        <v>5405400000000</v>
      </c>
      <c r="H23" s="12" t="n">
        <f aca="false">H15*360</f>
        <v>23938560000000</v>
      </c>
      <c r="I23" s="12" t="n">
        <f aca="false">I15*360</f>
        <v>281844000000000</v>
      </c>
      <c r="M23" s="14" t="s">
        <v>19</v>
      </c>
      <c r="N23" s="12" t="n">
        <f aca="false">N15*360</f>
        <v>74649600000</v>
      </c>
      <c r="O23" s="12" t="n">
        <f aca="false">O15*360</f>
        <v>149299200000</v>
      </c>
      <c r="P23" s="12" t="n">
        <f aca="false">P15*360</f>
        <v>298598400000</v>
      </c>
      <c r="Q23" s="12" t="n">
        <f aca="false">Q15*360</f>
        <v>597196800000</v>
      </c>
      <c r="R23" s="12" t="n">
        <f aca="false">R15*360</f>
        <v>1492992000000</v>
      </c>
      <c r="S23" s="12" t="n">
        <f aca="false">S15*360</f>
        <v>2090188800000</v>
      </c>
      <c r="T23" s="12" t="n">
        <f aca="false">T15*360</f>
        <v>9252000000000</v>
      </c>
      <c r="U23" s="12" t="n">
        <f aca="false">U15*360</f>
        <v>108972000000000</v>
      </c>
    </row>
    <row r="24" customFormat="false" ht="13.8" hidden="false" customHeight="false" outlineLevel="0" collapsed="false">
      <c r="A24" s="14" t="s">
        <v>20</v>
      </c>
      <c r="B24" s="12" t="n">
        <f aca="false">B15*720</f>
        <v>386109504000</v>
      </c>
      <c r="C24" s="12" t="n">
        <f aca="false">C15*720</f>
        <v>772219008000</v>
      </c>
      <c r="D24" s="12" t="n">
        <f aca="false">D15*720</f>
        <v>1544438016000</v>
      </c>
      <c r="E24" s="12" t="n">
        <f aca="false">E15*720</f>
        <v>3088876032000</v>
      </c>
      <c r="F24" s="12" t="n">
        <f aca="false">F15*720</f>
        <v>7722000000000</v>
      </c>
      <c r="G24" s="12" t="n">
        <f aca="false">G15*720</f>
        <v>10810800000000</v>
      </c>
      <c r="H24" s="12" t="n">
        <f aca="false">H15*720</f>
        <v>47877120000000</v>
      </c>
      <c r="I24" s="12" t="n">
        <f aca="false">I15*720</f>
        <v>563688000000000</v>
      </c>
      <c r="M24" s="14" t="s">
        <v>20</v>
      </c>
      <c r="N24" s="12" t="n">
        <f aca="false">N15*780</f>
        <v>161740800000</v>
      </c>
      <c r="O24" s="12" t="n">
        <f aca="false">O15*780</f>
        <v>323481600000</v>
      </c>
      <c r="P24" s="12" t="n">
        <f aca="false">P15*780</f>
        <v>646963200000</v>
      </c>
      <c r="Q24" s="12" t="n">
        <f aca="false">Q15*780</f>
        <v>1293926400000</v>
      </c>
      <c r="R24" s="12" t="n">
        <f aca="false">R15*780</f>
        <v>3234816000000</v>
      </c>
      <c r="S24" s="12" t="n">
        <f aca="false">S15*780</f>
        <v>4528742400000</v>
      </c>
      <c r="T24" s="12" t="n">
        <f aca="false">T15*780</f>
        <v>20046000000000</v>
      </c>
      <c r="U24" s="12" t="n">
        <f aca="false">U15*780</f>
        <v>236106000000000</v>
      </c>
    </row>
    <row r="25" customFormat="false" ht="13.8" hidden="false" customHeight="false" outlineLevel="0" collapsed="false">
      <c r="A25" s="14" t="s">
        <v>35</v>
      </c>
      <c r="B25" s="12" t="n">
        <f aca="false">B15*960</f>
        <v>514812672000</v>
      </c>
      <c r="C25" s="12" t="n">
        <f aca="false">C15*960</f>
        <v>1029625344000</v>
      </c>
      <c r="D25" s="12" t="n">
        <f aca="false">D15*960</f>
        <v>2059250688000</v>
      </c>
      <c r="E25" s="12" t="n">
        <f aca="false">E15*960</f>
        <v>4118501376000</v>
      </c>
      <c r="F25" s="12" t="n">
        <f aca="false">F15*960</f>
        <v>10296000000000</v>
      </c>
      <c r="G25" s="12" t="n">
        <f aca="false">G15*960</f>
        <v>14414400000000</v>
      </c>
      <c r="H25" s="12" t="n">
        <f aca="false">H15*960</f>
        <v>63836160000000</v>
      </c>
      <c r="I25" s="12" t="n">
        <f aca="false">I15*960</f>
        <v>751584000000000</v>
      </c>
      <c r="M25" s="14" t="s">
        <v>35</v>
      </c>
      <c r="N25" s="12" t="n">
        <f aca="false">N15*960</f>
        <v>199065600000</v>
      </c>
      <c r="O25" s="12" t="n">
        <f aca="false">O15*960</f>
        <v>398131200000</v>
      </c>
      <c r="P25" s="12" t="n">
        <f aca="false">P15*960</f>
        <v>796262400000</v>
      </c>
      <c r="Q25" s="12" t="n">
        <f aca="false">Q15*960</f>
        <v>1592524800000</v>
      </c>
      <c r="R25" s="12" t="n">
        <f aca="false">R15*960</f>
        <v>3981312000000</v>
      </c>
      <c r="S25" s="12" t="n">
        <f aca="false">S15*960</f>
        <v>5573836800000</v>
      </c>
      <c r="T25" s="12" t="n">
        <f aca="false">T15*960</f>
        <v>24672000000000</v>
      </c>
      <c r="U25" s="12" t="n">
        <f aca="false">U15*960</f>
        <v>290592000000000</v>
      </c>
    </row>
    <row r="26" customFormat="false" ht="13.8" hidden="false" customHeight="false" outlineLevel="0" collapsed="false">
      <c r="A26" s="14" t="s">
        <v>36</v>
      </c>
      <c r="B26" s="12" t="n">
        <f aca="false">B15*1440</f>
        <v>772219008000</v>
      </c>
      <c r="C26" s="12" t="n">
        <f aca="false">C15*1440</f>
        <v>1544438016000</v>
      </c>
      <c r="D26" s="12" t="n">
        <f aca="false">D15*1440</f>
        <v>3088876032000</v>
      </c>
      <c r="E26" s="12" t="n">
        <f aca="false">E15*1440</f>
        <v>6177752064000</v>
      </c>
      <c r="F26" s="12" t="n">
        <f aca="false">F15*1440</f>
        <v>15444000000000</v>
      </c>
      <c r="G26" s="12" t="n">
        <f aca="false">G15*1440</f>
        <v>21621600000000</v>
      </c>
      <c r="H26" s="12" t="n">
        <f aca="false">H15*1440</f>
        <v>95754240000000</v>
      </c>
      <c r="I26" s="12" t="n">
        <f aca="false">I15*1440</f>
        <v>1127376000000000</v>
      </c>
      <c r="M26" s="14" t="s">
        <v>36</v>
      </c>
      <c r="N26" s="12" t="n">
        <f aca="false">N15*1440</f>
        <v>298598400000</v>
      </c>
      <c r="O26" s="12" t="n">
        <f aca="false">O15*1440</f>
        <v>597196800000</v>
      </c>
      <c r="P26" s="12" t="n">
        <f aca="false">P15*1440</f>
        <v>1194393600000</v>
      </c>
      <c r="Q26" s="12" t="n">
        <f aca="false">Q15*1440</f>
        <v>2388787200000</v>
      </c>
      <c r="R26" s="12" t="n">
        <f aca="false">R15*1440</f>
        <v>5971968000000</v>
      </c>
      <c r="S26" s="12" t="n">
        <f aca="false">S15*1440</f>
        <v>8360755200000</v>
      </c>
      <c r="T26" s="12" t="n">
        <f aca="false">T15*1440</f>
        <v>37008000000000</v>
      </c>
      <c r="U26" s="12" t="n">
        <f aca="false">U15*1440</f>
        <v>435888000000000</v>
      </c>
    </row>
    <row r="27" customFormat="false" ht="13.8" hidden="false" customHeight="false" outlineLevel="0" collapsed="false">
      <c r="A27" s="17" t="s">
        <v>22</v>
      </c>
      <c r="B27" s="18" t="n">
        <f aca="false">B15*2880</f>
        <v>1544438016000</v>
      </c>
      <c r="C27" s="18" t="n">
        <f aca="false">C15*2880</f>
        <v>3088876032000</v>
      </c>
      <c r="D27" s="18" t="n">
        <f aca="false">D15*2880</f>
        <v>6177752064000</v>
      </c>
      <c r="E27" s="18" t="n">
        <f aca="false">E15*2880</f>
        <v>12355504128000</v>
      </c>
      <c r="F27" s="18" t="n">
        <f aca="false">F15*2880</f>
        <v>30888000000000</v>
      </c>
      <c r="G27" s="18" t="n">
        <f aca="false">G15*2880</f>
        <v>43243200000000</v>
      </c>
      <c r="H27" s="18" t="n">
        <f aca="false">H15*2880</f>
        <v>191508480000000</v>
      </c>
      <c r="I27" s="18" t="n">
        <f aca="false">I15*2880</f>
        <v>2254752000000000</v>
      </c>
      <c r="M27" s="17" t="s">
        <v>22</v>
      </c>
      <c r="N27" s="18" t="n">
        <f aca="false">N15*2880</f>
        <v>597196800000</v>
      </c>
      <c r="O27" s="18" t="n">
        <f aca="false">O15*2880</f>
        <v>1194393600000</v>
      </c>
      <c r="P27" s="18" t="n">
        <f aca="false">P15*2880</f>
        <v>2388787200000</v>
      </c>
      <c r="Q27" s="18" t="n">
        <f aca="false">Q15*2880</f>
        <v>4777574400000</v>
      </c>
      <c r="R27" s="18" t="n">
        <f aca="false">R15*2880</f>
        <v>11943936000000</v>
      </c>
      <c r="S27" s="18" t="n">
        <f aca="false">S15*2880</f>
        <v>16721510400000</v>
      </c>
      <c r="T27" s="18" t="n">
        <f aca="false">T15*2880</f>
        <v>74016000000000</v>
      </c>
      <c r="U27" s="18" t="n">
        <f aca="false">U15*2880</f>
        <v>871776000000000</v>
      </c>
    </row>
    <row r="28" customFormat="false" ht="13.8" hidden="false" customHeight="false" outlineLevel="0" collapsed="false">
      <c r="A28" s="19" t="s">
        <v>37</v>
      </c>
      <c r="M28" s="19" t="s">
        <v>38</v>
      </c>
    </row>
    <row r="32" customFormat="false" ht="13.8" hidden="false" customHeight="false" outlineLevel="0" collapsed="false"/>
    <row r="33" customFormat="false" ht="13.8" hidden="false" customHeight="false" outlineLevel="0" collapsed="false">
      <c r="A33" s="20" t="s">
        <v>39</v>
      </c>
      <c r="O33" s="8"/>
      <c r="P33" s="8"/>
      <c r="Q33" s="8"/>
      <c r="R33" s="8"/>
      <c r="S33" s="9"/>
      <c r="T33" s="9"/>
      <c r="U33" s="10"/>
    </row>
    <row r="34" customFormat="false" ht="13.8" hidden="false" customHeight="false" outlineLevel="0" collapsed="false">
      <c r="A34" s="6" t="s">
        <v>40</v>
      </c>
      <c r="B34" s="7" t="s">
        <v>16</v>
      </c>
      <c r="C34" s="8"/>
      <c r="D34" s="8"/>
      <c r="E34" s="8" t="s">
        <v>17</v>
      </c>
      <c r="F34" s="8"/>
      <c r="G34" s="9"/>
      <c r="H34" s="9"/>
      <c r="I34" s="10"/>
      <c r="M34" s="11" t="s">
        <v>18</v>
      </c>
      <c r="N34" s="12" t="s">
        <v>19</v>
      </c>
      <c r="O34" s="12" t="s">
        <v>20</v>
      </c>
      <c r="P34" s="12" t="s">
        <v>21</v>
      </c>
      <c r="Q34" s="12" t="s">
        <v>22</v>
      </c>
      <c r="R34" s="12" t="s">
        <v>23</v>
      </c>
      <c r="S34" s="12" t="s">
        <v>24</v>
      </c>
      <c r="T34" s="12" t="s">
        <v>25</v>
      </c>
      <c r="U34" s="13" t="s">
        <v>26</v>
      </c>
    </row>
    <row r="35" customFormat="false" ht="13.8" hidden="false" customHeight="false" outlineLevel="0" collapsed="false">
      <c r="A35" s="11" t="s">
        <v>18</v>
      </c>
      <c r="B35" s="12" t="s">
        <v>19</v>
      </c>
      <c r="C35" s="12" t="s">
        <v>20</v>
      </c>
      <c r="D35" s="12" t="s">
        <v>21</v>
      </c>
      <c r="E35" s="12" t="s">
        <v>22</v>
      </c>
      <c r="F35" s="12" t="s">
        <v>23</v>
      </c>
      <c r="G35" s="12" t="s">
        <v>24</v>
      </c>
      <c r="H35" s="12" t="s">
        <v>25</v>
      </c>
      <c r="I35" s="13" t="s">
        <v>26</v>
      </c>
      <c r="M35" s="14" t="s">
        <v>27</v>
      </c>
      <c r="N35" s="12" t="n">
        <v>34560000</v>
      </c>
      <c r="O35" s="12" t="n">
        <v>69120000</v>
      </c>
      <c r="P35" s="12" t="n">
        <v>138240000</v>
      </c>
      <c r="Q35" s="12" t="n">
        <v>276480000</v>
      </c>
      <c r="R35" s="12" t="n">
        <v>691200000</v>
      </c>
      <c r="S35" s="12" t="n">
        <v>967680000</v>
      </c>
      <c r="T35" s="15" t="n">
        <v>4285440000</v>
      </c>
      <c r="U35" s="16" t="n">
        <v>50460000000</v>
      </c>
    </row>
    <row r="36" customFormat="false" ht="13.8" hidden="false" customHeight="false" outlineLevel="0" collapsed="false">
      <c r="A36" s="14" t="s">
        <v>27</v>
      </c>
      <c r="B36" s="12" t="n">
        <v>706903200</v>
      </c>
      <c r="C36" s="12" t="n">
        <v>1413806400</v>
      </c>
      <c r="D36" s="12" t="n">
        <v>2827612800</v>
      </c>
      <c r="E36" s="12" t="n">
        <v>5655225600</v>
      </c>
      <c r="F36" s="15" t="n">
        <v>14100000000</v>
      </c>
      <c r="G36" s="15" t="n">
        <v>19790000000</v>
      </c>
      <c r="H36" s="15" t="n">
        <v>87600000000</v>
      </c>
      <c r="I36" s="16" t="n">
        <v>1032000000000</v>
      </c>
      <c r="M36" s="14" t="s">
        <v>28</v>
      </c>
      <c r="N36" s="12" t="n">
        <f aca="false">N35*5</f>
        <v>172800000</v>
      </c>
      <c r="O36" s="12" t="n">
        <f aca="false">O35*5</f>
        <v>345600000</v>
      </c>
      <c r="P36" s="12" t="n">
        <f aca="false">P35*5</f>
        <v>691200000</v>
      </c>
      <c r="Q36" s="12" t="n">
        <f aca="false">Q35*5</f>
        <v>1382400000</v>
      </c>
      <c r="R36" s="12" t="n">
        <f aca="false">R35*5</f>
        <v>3456000000</v>
      </c>
      <c r="S36" s="12" t="n">
        <f aca="false">S35*5</f>
        <v>4838400000</v>
      </c>
      <c r="T36" s="12" t="n">
        <f aca="false">T35*5</f>
        <v>21427200000</v>
      </c>
      <c r="U36" s="12" t="n">
        <f aca="false">U35*5</f>
        <v>252300000000</v>
      </c>
    </row>
    <row r="37" customFormat="false" ht="13.8" hidden="false" customHeight="false" outlineLevel="0" collapsed="false">
      <c r="A37" s="14" t="s">
        <v>28</v>
      </c>
      <c r="B37" s="12" t="n">
        <f aca="false">B36*5</f>
        <v>3534516000</v>
      </c>
      <c r="C37" s="12" t="n">
        <f aca="false">C36*5</f>
        <v>7069032000</v>
      </c>
      <c r="D37" s="12" t="n">
        <f aca="false">D36*5</f>
        <v>14138064000</v>
      </c>
      <c r="E37" s="12" t="n">
        <f aca="false">E36*5</f>
        <v>28276128000</v>
      </c>
      <c r="F37" s="12" t="n">
        <f aca="false">F36*5</f>
        <v>70500000000</v>
      </c>
      <c r="G37" s="12" t="n">
        <f aca="false">G36*5</f>
        <v>98950000000</v>
      </c>
      <c r="H37" s="12" t="n">
        <f aca="false">H36*5</f>
        <v>438000000000</v>
      </c>
      <c r="I37" s="12" t="n">
        <f aca="false">I36*5</f>
        <v>5160000000000</v>
      </c>
      <c r="M37" s="14" t="s">
        <v>29</v>
      </c>
      <c r="N37" s="12" t="n">
        <f aca="false">N35*10</f>
        <v>345600000</v>
      </c>
      <c r="O37" s="12" t="n">
        <f aca="false">O35*10</f>
        <v>691200000</v>
      </c>
      <c r="P37" s="12" t="n">
        <f aca="false">P35*10</f>
        <v>1382400000</v>
      </c>
      <c r="Q37" s="12" t="n">
        <f aca="false">Q35*10</f>
        <v>2764800000</v>
      </c>
      <c r="R37" s="12" t="n">
        <f aca="false">R35*10</f>
        <v>6912000000</v>
      </c>
      <c r="S37" s="12" t="n">
        <f aca="false">S35*10</f>
        <v>9676800000</v>
      </c>
      <c r="T37" s="12" t="n">
        <f aca="false">T35*10</f>
        <v>42854400000</v>
      </c>
      <c r="U37" s="12" t="n">
        <f aca="false">U35*10</f>
        <v>504600000000</v>
      </c>
    </row>
    <row r="38" customFormat="false" ht="13.8" hidden="false" customHeight="false" outlineLevel="0" collapsed="false">
      <c r="A38" s="14" t="s">
        <v>29</v>
      </c>
      <c r="B38" s="12" t="n">
        <f aca="false">B36*10</f>
        <v>7069032000</v>
      </c>
      <c r="C38" s="12" t="n">
        <f aca="false">C36*10</f>
        <v>14138064000</v>
      </c>
      <c r="D38" s="12" t="n">
        <f aca="false">D36*10</f>
        <v>28276128000</v>
      </c>
      <c r="E38" s="12" t="n">
        <f aca="false">E36*10</f>
        <v>56552256000</v>
      </c>
      <c r="F38" s="12" t="n">
        <f aca="false">F36*10</f>
        <v>141000000000</v>
      </c>
      <c r="G38" s="12" t="n">
        <f aca="false">G36*10</f>
        <v>197900000000</v>
      </c>
      <c r="H38" s="12" t="n">
        <f aca="false">H36*10</f>
        <v>876000000000</v>
      </c>
      <c r="I38" s="12" t="n">
        <f aca="false">I36*10</f>
        <v>10320000000000</v>
      </c>
      <c r="M38" s="14" t="s">
        <v>30</v>
      </c>
      <c r="N38" s="12" t="n">
        <f aca="false">N35*20</f>
        <v>691200000</v>
      </c>
      <c r="O38" s="12" t="n">
        <f aca="false">O35*20</f>
        <v>1382400000</v>
      </c>
      <c r="P38" s="12" t="n">
        <f aca="false">P35*20</f>
        <v>2764800000</v>
      </c>
      <c r="Q38" s="12" t="n">
        <f aca="false">Q35*20</f>
        <v>5529600000</v>
      </c>
      <c r="R38" s="12" t="n">
        <f aca="false">R35*20</f>
        <v>13824000000</v>
      </c>
      <c r="S38" s="12" t="n">
        <f aca="false">S35*20</f>
        <v>19353600000</v>
      </c>
      <c r="T38" s="12" t="n">
        <f aca="false">T35*20</f>
        <v>85708800000</v>
      </c>
      <c r="U38" s="12" t="n">
        <f aca="false">U35*20</f>
        <v>1009200000000</v>
      </c>
    </row>
    <row r="39" customFormat="false" ht="13.8" hidden="false" customHeight="false" outlineLevel="0" collapsed="false">
      <c r="A39" s="14" t="s">
        <v>30</v>
      </c>
      <c r="B39" s="12" t="n">
        <f aca="false">B36*20</f>
        <v>14138064000</v>
      </c>
      <c r="C39" s="12" t="n">
        <f aca="false">C36*20</f>
        <v>28276128000</v>
      </c>
      <c r="D39" s="12" t="n">
        <f aca="false">D36*20</f>
        <v>56552256000</v>
      </c>
      <c r="E39" s="12" t="n">
        <f aca="false">E36*20</f>
        <v>113104512000</v>
      </c>
      <c r="F39" s="12" t="n">
        <f aca="false">F36*20</f>
        <v>282000000000</v>
      </c>
      <c r="G39" s="12" t="n">
        <f aca="false">G36*20</f>
        <v>395800000000</v>
      </c>
      <c r="H39" s="12" t="n">
        <f aca="false">H36*20</f>
        <v>1752000000000</v>
      </c>
      <c r="I39" s="12" t="n">
        <f aca="false">I36*20</f>
        <v>20640000000000</v>
      </c>
      <c r="M39" s="14" t="s">
        <v>31</v>
      </c>
      <c r="N39" s="12" t="n">
        <f aca="false">N35*30</f>
        <v>1036800000</v>
      </c>
      <c r="O39" s="12" t="n">
        <f aca="false">O35*30</f>
        <v>2073600000</v>
      </c>
      <c r="P39" s="12" t="n">
        <f aca="false">P35*30</f>
        <v>4147200000</v>
      </c>
      <c r="Q39" s="12" t="n">
        <f aca="false">Q35*30</f>
        <v>8294400000</v>
      </c>
      <c r="R39" s="12" t="n">
        <f aca="false">R35*30</f>
        <v>20736000000</v>
      </c>
      <c r="S39" s="12" t="n">
        <f aca="false">S35*30</f>
        <v>29030400000</v>
      </c>
      <c r="T39" s="12" t="n">
        <f aca="false">T35*30</f>
        <v>128563200000</v>
      </c>
      <c r="U39" s="12" t="n">
        <f aca="false">U35*30</f>
        <v>1513800000000</v>
      </c>
    </row>
    <row r="40" customFormat="false" ht="13.8" hidden="false" customHeight="false" outlineLevel="0" collapsed="false">
      <c r="A40" s="14" t="s">
        <v>31</v>
      </c>
      <c r="B40" s="12" t="n">
        <f aca="false">B36*30</f>
        <v>21207096000</v>
      </c>
      <c r="C40" s="12" t="n">
        <f aca="false">C36*30</f>
        <v>42414192000</v>
      </c>
      <c r="D40" s="12" t="n">
        <f aca="false">D36*30</f>
        <v>84828384000</v>
      </c>
      <c r="E40" s="12" t="n">
        <f aca="false">E36*30</f>
        <v>169656768000</v>
      </c>
      <c r="F40" s="12" t="n">
        <f aca="false">F36*30</f>
        <v>423000000000</v>
      </c>
      <c r="G40" s="12" t="n">
        <f aca="false">G36*30</f>
        <v>593700000000</v>
      </c>
      <c r="H40" s="12" t="n">
        <f aca="false">H36*30</f>
        <v>2628000000000</v>
      </c>
      <c r="I40" s="12" t="n">
        <f aca="false">I36*30</f>
        <v>30960000000000</v>
      </c>
      <c r="M40" s="14" t="s">
        <v>32</v>
      </c>
      <c r="N40" s="12" t="n">
        <f aca="false">N35*45</f>
        <v>1555200000</v>
      </c>
      <c r="O40" s="12" t="n">
        <f aca="false">O35*45</f>
        <v>3110400000</v>
      </c>
      <c r="P40" s="12" t="n">
        <f aca="false">P35*45</f>
        <v>6220800000</v>
      </c>
      <c r="Q40" s="12" t="n">
        <f aca="false">Q35*45</f>
        <v>12441600000</v>
      </c>
      <c r="R40" s="12" t="n">
        <f aca="false">R35*45</f>
        <v>31104000000</v>
      </c>
      <c r="S40" s="12" t="n">
        <f aca="false">S35*45</f>
        <v>43545600000</v>
      </c>
      <c r="T40" s="12" t="n">
        <f aca="false">T35*45</f>
        <v>192844800000</v>
      </c>
      <c r="U40" s="12" t="n">
        <f aca="false">U35*45</f>
        <v>2270700000000</v>
      </c>
    </row>
    <row r="41" customFormat="false" ht="13.8" hidden="false" customHeight="false" outlineLevel="0" collapsed="false">
      <c r="A41" s="14" t="s">
        <v>32</v>
      </c>
      <c r="B41" s="12" t="n">
        <f aca="false">B36*45</f>
        <v>31810644000</v>
      </c>
      <c r="C41" s="12" t="n">
        <f aca="false">C36*45</f>
        <v>63621288000</v>
      </c>
      <c r="D41" s="12" t="n">
        <f aca="false">D36*45</f>
        <v>127242576000</v>
      </c>
      <c r="E41" s="12" t="n">
        <f aca="false">E36*45</f>
        <v>254485152000</v>
      </c>
      <c r="F41" s="12" t="n">
        <f aca="false">F36*45</f>
        <v>634500000000</v>
      </c>
      <c r="G41" s="12" t="n">
        <f aca="false">G36*45</f>
        <v>890550000000</v>
      </c>
      <c r="H41" s="12" t="n">
        <f aca="false">H36*45</f>
        <v>3942000000000</v>
      </c>
      <c r="I41" s="12" t="n">
        <f aca="false">I36*45</f>
        <v>46440000000000</v>
      </c>
      <c r="M41" s="14" t="s">
        <v>33</v>
      </c>
      <c r="N41" s="12" t="n">
        <f aca="false">N35*60</f>
        <v>2073600000</v>
      </c>
      <c r="O41" s="12" t="n">
        <f aca="false">O35*60</f>
        <v>4147200000</v>
      </c>
      <c r="P41" s="12" t="n">
        <f aca="false">P35*60</f>
        <v>8294400000</v>
      </c>
      <c r="Q41" s="12" t="n">
        <f aca="false">Q35*60</f>
        <v>16588800000</v>
      </c>
      <c r="R41" s="12" t="n">
        <f aca="false">R35*60</f>
        <v>41472000000</v>
      </c>
      <c r="S41" s="12" t="n">
        <f aca="false">S35*60</f>
        <v>58060800000</v>
      </c>
      <c r="T41" s="12" t="n">
        <f aca="false">T35*60</f>
        <v>257126400000</v>
      </c>
      <c r="U41" s="12" t="n">
        <f aca="false">U35*60</f>
        <v>3027600000000</v>
      </c>
    </row>
    <row r="42" customFormat="false" ht="13.8" hidden="false" customHeight="false" outlineLevel="0" collapsed="false">
      <c r="A42" s="14" t="s">
        <v>33</v>
      </c>
      <c r="B42" s="12" t="n">
        <f aca="false">B36*60</f>
        <v>42414192000</v>
      </c>
      <c r="C42" s="12" t="n">
        <f aca="false">C36*60</f>
        <v>84828384000</v>
      </c>
      <c r="D42" s="12" t="n">
        <f aca="false">D36*60</f>
        <v>169656768000</v>
      </c>
      <c r="E42" s="12" t="n">
        <f aca="false">E36*60</f>
        <v>339313536000</v>
      </c>
      <c r="F42" s="12" t="n">
        <f aca="false">F36*60</f>
        <v>846000000000</v>
      </c>
      <c r="G42" s="12" t="n">
        <f aca="false">G36*60</f>
        <v>1187400000000</v>
      </c>
      <c r="H42" s="12" t="n">
        <f aca="false">H36*60</f>
        <v>5256000000000</v>
      </c>
      <c r="I42" s="12" t="n">
        <f aca="false">I36*60</f>
        <v>61920000000000</v>
      </c>
      <c r="M42" s="14" t="s">
        <v>34</v>
      </c>
      <c r="N42" s="12" t="n">
        <f aca="false">N35*120</f>
        <v>4147200000</v>
      </c>
      <c r="O42" s="12" t="n">
        <f aca="false">O35*120</f>
        <v>8294400000</v>
      </c>
      <c r="P42" s="12" t="n">
        <f aca="false">P35*120</f>
        <v>16588800000</v>
      </c>
      <c r="Q42" s="12" t="n">
        <f aca="false">Q35*120</f>
        <v>33177600000</v>
      </c>
      <c r="R42" s="12" t="n">
        <f aca="false">R35*120</f>
        <v>82944000000</v>
      </c>
      <c r="S42" s="12" t="n">
        <f aca="false">S35*120</f>
        <v>116121600000</v>
      </c>
      <c r="T42" s="12" t="n">
        <f aca="false">T35*120</f>
        <v>514252800000</v>
      </c>
      <c r="U42" s="12" t="n">
        <f aca="false">U35*120</f>
        <v>6055200000000</v>
      </c>
    </row>
    <row r="43" customFormat="false" ht="13.8" hidden="false" customHeight="false" outlineLevel="0" collapsed="false">
      <c r="A43" s="14" t="s">
        <v>34</v>
      </c>
      <c r="B43" s="12" t="n">
        <f aca="false">B36*120</f>
        <v>84828384000</v>
      </c>
      <c r="C43" s="12" t="n">
        <f aca="false">C36*120</f>
        <v>169656768000</v>
      </c>
      <c r="D43" s="12" t="n">
        <f aca="false">D36*120</f>
        <v>339313536000</v>
      </c>
      <c r="E43" s="12" t="n">
        <f aca="false">E36*120</f>
        <v>678627072000</v>
      </c>
      <c r="F43" s="12" t="n">
        <f aca="false">F36*120</f>
        <v>1692000000000</v>
      </c>
      <c r="G43" s="12" t="n">
        <f aca="false">G36*120</f>
        <v>2374800000000</v>
      </c>
      <c r="H43" s="12" t="n">
        <f aca="false">H36*120</f>
        <v>10512000000000</v>
      </c>
      <c r="I43" s="12" t="n">
        <f aca="false">I36*120</f>
        <v>123840000000000</v>
      </c>
      <c r="M43" s="14" t="s">
        <v>19</v>
      </c>
      <c r="N43" s="12" t="n">
        <f aca="false">N35*360</f>
        <v>12441600000</v>
      </c>
      <c r="O43" s="12" t="n">
        <f aca="false">O35*360</f>
        <v>24883200000</v>
      </c>
      <c r="P43" s="12" t="n">
        <f aca="false">P35*360</f>
        <v>49766400000</v>
      </c>
      <c r="Q43" s="12" t="n">
        <f aca="false">Q35*360</f>
        <v>99532800000</v>
      </c>
      <c r="R43" s="12" t="n">
        <f aca="false">R35*360</f>
        <v>248832000000</v>
      </c>
      <c r="S43" s="12" t="n">
        <f aca="false">S35*360</f>
        <v>348364800000</v>
      </c>
      <c r="T43" s="12" t="n">
        <f aca="false">T35*360</f>
        <v>1542758400000</v>
      </c>
      <c r="U43" s="12" t="n">
        <f aca="false">U35*360</f>
        <v>18165600000000</v>
      </c>
    </row>
    <row r="44" customFormat="false" ht="13.8" hidden="false" customHeight="false" outlineLevel="0" collapsed="false">
      <c r="A44" s="14" t="s">
        <v>19</v>
      </c>
      <c r="B44" s="12" t="n">
        <f aca="false">B36*360</f>
        <v>254485152000</v>
      </c>
      <c r="C44" s="12" t="n">
        <f aca="false">C36*360</f>
        <v>508970304000</v>
      </c>
      <c r="D44" s="12" t="n">
        <f aca="false">D36*360</f>
        <v>1017940608000</v>
      </c>
      <c r="E44" s="12" t="n">
        <f aca="false">E36*360</f>
        <v>2035881216000</v>
      </c>
      <c r="F44" s="12" t="n">
        <f aca="false">F36*360</f>
        <v>5076000000000</v>
      </c>
      <c r="G44" s="12" t="n">
        <f aca="false">G36*360</f>
        <v>7124400000000</v>
      </c>
      <c r="H44" s="12" t="n">
        <f aca="false">H36*360</f>
        <v>31536000000000</v>
      </c>
      <c r="I44" s="12" t="n">
        <f aca="false">I36*360</f>
        <v>371520000000000</v>
      </c>
      <c r="M44" s="14" t="s">
        <v>20</v>
      </c>
      <c r="N44" s="12" t="n">
        <f aca="false">N35*780</f>
        <v>26956800000</v>
      </c>
      <c r="O44" s="12" t="n">
        <f aca="false">O35*780</f>
        <v>53913600000</v>
      </c>
      <c r="P44" s="12" t="n">
        <f aca="false">P35*780</f>
        <v>107827200000</v>
      </c>
      <c r="Q44" s="12" t="n">
        <f aca="false">Q35*780</f>
        <v>215654400000</v>
      </c>
      <c r="R44" s="12" t="n">
        <f aca="false">R35*780</f>
        <v>539136000000</v>
      </c>
      <c r="S44" s="12" t="n">
        <f aca="false">S35*780</f>
        <v>754790400000</v>
      </c>
      <c r="T44" s="12" t="n">
        <f aca="false">T35*780</f>
        <v>3342643200000</v>
      </c>
      <c r="U44" s="12" t="n">
        <f aca="false">U35*780</f>
        <v>39358800000000</v>
      </c>
    </row>
    <row r="45" customFormat="false" ht="13.8" hidden="false" customHeight="false" outlineLevel="0" collapsed="false">
      <c r="A45" s="14" t="s">
        <v>20</v>
      </c>
      <c r="B45" s="12" t="n">
        <f aca="false">B36*780</f>
        <v>551384496000</v>
      </c>
      <c r="C45" s="12" t="n">
        <f aca="false">C36*780</f>
        <v>1102768992000</v>
      </c>
      <c r="D45" s="12" t="n">
        <f aca="false">D36*780</f>
        <v>2205537984000</v>
      </c>
      <c r="E45" s="12" t="n">
        <f aca="false">E36*780</f>
        <v>4411075968000</v>
      </c>
      <c r="F45" s="12" t="n">
        <f aca="false">F36*780</f>
        <v>10998000000000</v>
      </c>
      <c r="G45" s="12" t="n">
        <f aca="false">G36*780</f>
        <v>15436200000000</v>
      </c>
      <c r="H45" s="12" t="n">
        <f aca="false">H36*780</f>
        <v>68328000000000</v>
      </c>
      <c r="I45" s="12" t="n">
        <f aca="false">I36*780</f>
        <v>804960000000000</v>
      </c>
      <c r="M45" s="14" t="s">
        <v>35</v>
      </c>
      <c r="N45" s="12" t="n">
        <f aca="false">N35*960</f>
        <v>33177600000</v>
      </c>
      <c r="O45" s="12" t="n">
        <f aca="false">O35*960</f>
        <v>66355200000</v>
      </c>
      <c r="P45" s="12" t="n">
        <f aca="false">P35*960</f>
        <v>132710400000</v>
      </c>
      <c r="Q45" s="12" t="n">
        <f aca="false">Q35*960</f>
        <v>265420800000</v>
      </c>
      <c r="R45" s="12" t="n">
        <f aca="false">R35*960</f>
        <v>663552000000</v>
      </c>
      <c r="S45" s="12" t="n">
        <f aca="false">S35*960</f>
        <v>928972800000</v>
      </c>
      <c r="T45" s="12" t="n">
        <f aca="false">T35*960</f>
        <v>4114022400000</v>
      </c>
      <c r="U45" s="12" t="n">
        <f aca="false">U35*960</f>
        <v>48441600000000</v>
      </c>
    </row>
    <row r="46" customFormat="false" ht="13.8" hidden="false" customHeight="false" outlineLevel="0" collapsed="false">
      <c r="A46" s="14" t="s">
        <v>35</v>
      </c>
      <c r="B46" s="12" t="n">
        <f aca="false">B36*960</f>
        <v>678627072000</v>
      </c>
      <c r="C46" s="12" t="n">
        <f aca="false">C36*960</f>
        <v>1357254144000</v>
      </c>
      <c r="D46" s="12" t="n">
        <f aca="false">D36*960</f>
        <v>2714508288000</v>
      </c>
      <c r="E46" s="12" t="n">
        <f aca="false">E36*960</f>
        <v>5429016576000</v>
      </c>
      <c r="F46" s="12" t="n">
        <f aca="false">F36*960</f>
        <v>13536000000000</v>
      </c>
      <c r="G46" s="12" t="n">
        <f aca="false">G36*960</f>
        <v>18998400000000</v>
      </c>
      <c r="H46" s="12" t="n">
        <f aca="false">H36*960</f>
        <v>84096000000000</v>
      </c>
      <c r="I46" s="12" t="n">
        <f aca="false">I36*960</f>
        <v>990720000000000</v>
      </c>
      <c r="M46" s="14" t="s">
        <v>36</v>
      </c>
      <c r="N46" s="12" t="n">
        <f aca="false">N35*1440</f>
        <v>49766400000</v>
      </c>
      <c r="O46" s="12" t="n">
        <f aca="false">O35*1440</f>
        <v>99532800000</v>
      </c>
      <c r="P46" s="12" t="n">
        <f aca="false">P35*1440</f>
        <v>199065600000</v>
      </c>
      <c r="Q46" s="12" t="n">
        <f aca="false">Q35*1440</f>
        <v>398131200000</v>
      </c>
      <c r="R46" s="12" t="n">
        <f aca="false">R35*1440</f>
        <v>995328000000</v>
      </c>
      <c r="S46" s="12" t="n">
        <f aca="false">S35*1440</f>
        <v>1393459200000</v>
      </c>
      <c r="T46" s="12" t="n">
        <f aca="false">T35*1440</f>
        <v>6171033600000</v>
      </c>
      <c r="U46" s="12" t="n">
        <f aca="false">U35*1440</f>
        <v>72662400000000</v>
      </c>
    </row>
    <row r="47" customFormat="false" ht="13.8" hidden="false" customHeight="false" outlineLevel="0" collapsed="false">
      <c r="A47" s="14" t="s">
        <v>36</v>
      </c>
      <c r="B47" s="12" t="n">
        <f aca="false">B36*1440</f>
        <v>1017940608000</v>
      </c>
      <c r="C47" s="12" t="n">
        <f aca="false">C36*1440</f>
        <v>2035881216000</v>
      </c>
      <c r="D47" s="12" t="n">
        <f aca="false">D36*1440</f>
        <v>4071762432000</v>
      </c>
      <c r="E47" s="12" t="n">
        <f aca="false">E36*1440</f>
        <v>8143524864000</v>
      </c>
      <c r="F47" s="12" t="n">
        <f aca="false">F36*1440</f>
        <v>20304000000000</v>
      </c>
      <c r="G47" s="12" t="n">
        <f aca="false">G36*1440</f>
        <v>28497600000000</v>
      </c>
      <c r="H47" s="12" t="n">
        <f aca="false">H36*1440</f>
        <v>126144000000000</v>
      </c>
      <c r="I47" s="12" t="n">
        <f aca="false">I36*1440</f>
        <v>1486080000000000</v>
      </c>
      <c r="M47" s="17" t="s">
        <v>22</v>
      </c>
      <c r="N47" s="18" t="n">
        <f aca="false">N35*2880</f>
        <v>99532800000</v>
      </c>
      <c r="O47" s="18" t="n">
        <f aca="false">O35*2880</f>
        <v>199065600000</v>
      </c>
      <c r="P47" s="18" t="n">
        <f aca="false">P35*2880</f>
        <v>398131200000</v>
      </c>
      <c r="Q47" s="18" t="n">
        <f aca="false">Q35*2880</f>
        <v>796262400000</v>
      </c>
      <c r="R47" s="18" t="n">
        <f aca="false">R35*2880</f>
        <v>1990656000000</v>
      </c>
      <c r="S47" s="18" t="n">
        <f aca="false">S35*2880</f>
        <v>2786918400000</v>
      </c>
      <c r="T47" s="18" t="n">
        <f aca="false">T35*2880</f>
        <v>12342067200000</v>
      </c>
      <c r="U47" s="18" t="n">
        <f aca="false">U35*2880</f>
        <v>145324800000000</v>
      </c>
    </row>
    <row r="48" customFormat="false" ht="13.8" hidden="false" customHeight="false" outlineLevel="0" collapsed="false">
      <c r="A48" s="17" t="s">
        <v>22</v>
      </c>
      <c r="B48" s="18" t="n">
        <f aca="false">B36*2880</f>
        <v>2035881216000</v>
      </c>
      <c r="C48" s="18" t="n">
        <f aca="false">C36*2880</f>
        <v>4071762432000</v>
      </c>
      <c r="D48" s="18" t="n">
        <f aca="false">D36*2880</f>
        <v>8143524864000</v>
      </c>
      <c r="E48" s="18" t="n">
        <f aca="false">E36*2880</f>
        <v>16287049728000</v>
      </c>
      <c r="F48" s="18" t="n">
        <f aca="false">F36*2880</f>
        <v>40608000000000</v>
      </c>
      <c r="G48" s="18" t="n">
        <f aca="false">G36*2880</f>
        <v>56995200000000</v>
      </c>
      <c r="H48" s="18" t="n">
        <f aca="false">H36*2880</f>
        <v>252288000000000</v>
      </c>
      <c r="I48" s="18" t="n">
        <f aca="false">I36*2880</f>
        <v>2972160000000000</v>
      </c>
      <c r="M48" s="19" t="s">
        <v>41</v>
      </c>
    </row>
    <row r="49" customFormat="false" ht="13.8" hidden="false" customHeight="false" outlineLevel="0" collapsed="false">
      <c r="A49" s="19" t="s">
        <v>42</v>
      </c>
    </row>
    <row r="50" customFormat="false" ht="13.8" hidden="false" customHeight="false" outlineLevel="0" collapsed="false"/>
    <row r="51" customFormat="false" ht="13.8" hidden="false" customHeight="false" outlineLevel="0" collapsed="false">
      <c r="A51" s="19"/>
    </row>
    <row r="52" customFormat="false" ht="13.8" hidden="false" customHeight="false" outlineLevel="0" collapsed="false"/>
    <row r="53" customFormat="false" ht="13.8" hidden="false" customHeight="false" outlineLevel="0" collapsed="false"/>
    <row r="54" customFormat="false" ht="13.8" hidden="false" customHeight="false" outlineLevel="0" collapsed="false">
      <c r="O54" s="8"/>
      <c r="P54" s="8"/>
      <c r="Q54" s="8"/>
      <c r="R54" s="8"/>
      <c r="S54" s="9"/>
      <c r="T54" s="9"/>
      <c r="U54" s="10"/>
    </row>
    <row r="55" customFormat="false" ht="13.8" hidden="false" customHeight="false" outlineLevel="0" collapsed="false">
      <c r="M55" s="11" t="s">
        <v>18</v>
      </c>
      <c r="N55" s="12" t="s">
        <v>19</v>
      </c>
      <c r="O55" s="12" t="s">
        <v>20</v>
      </c>
      <c r="P55" s="12" t="s">
        <v>21</v>
      </c>
      <c r="Q55" s="12" t="s">
        <v>22</v>
      </c>
      <c r="R55" s="12" t="s">
        <v>23</v>
      </c>
      <c r="S55" s="12" t="s">
        <v>24</v>
      </c>
      <c r="T55" s="12" t="s">
        <v>25</v>
      </c>
      <c r="U55" s="13" t="s">
        <v>26</v>
      </c>
    </row>
    <row r="56" customFormat="false" ht="13.8" hidden="false" customHeight="false" outlineLevel="0" collapsed="false">
      <c r="M56" s="14" t="s">
        <v>27</v>
      </c>
      <c r="N56" s="12" t="n">
        <v>5076000</v>
      </c>
      <c r="O56" s="12" t="n">
        <v>10152000</v>
      </c>
      <c r="P56" s="12" t="n">
        <v>20304000</v>
      </c>
      <c r="Q56" s="12" t="n">
        <v>40608000</v>
      </c>
      <c r="R56" s="12" t="n">
        <v>101520000</v>
      </c>
      <c r="S56" s="12" t="n">
        <v>142128000</v>
      </c>
      <c r="T56" s="15" t="n">
        <v>629424000</v>
      </c>
      <c r="U56" s="16" t="n">
        <v>7410960000</v>
      </c>
    </row>
    <row r="57" customFormat="false" ht="13.8" hidden="false" customHeight="false" outlineLevel="0" collapsed="false">
      <c r="M57" s="14" t="s">
        <v>28</v>
      </c>
      <c r="N57" s="12" t="n">
        <f aca="false">N56*5</f>
        <v>25380000</v>
      </c>
      <c r="O57" s="12" t="n">
        <f aca="false">O56*5</f>
        <v>50760000</v>
      </c>
      <c r="P57" s="12" t="n">
        <f aca="false">P56*5</f>
        <v>101520000</v>
      </c>
      <c r="Q57" s="12" t="n">
        <f aca="false">Q56*5</f>
        <v>203040000</v>
      </c>
      <c r="R57" s="12" t="n">
        <f aca="false">R56*5</f>
        <v>507600000</v>
      </c>
      <c r="S57" s="12" t="n">
        <f aca="false">S56*5</f>
        <v>710640000</v>
      </c>
      <c r="T57" s="12" t="n">
        <f aca="false">T56*5</f>
        <v>3147120000</v>
      </c>
      <c r="U57" s="12" t="n">
        <f aca="false">U56*5</f>
        <v>37054800000</v>
      </c>
    </row>
    <row r="58" customFormat="false" ht="13.8" hidden="false" customHeight="false" outlineLevel="0" collapsed="false">
      <c r="M58" s="14" t="s">
        <v>29</v>
      </c>
      <c r="N58" s="12" t="n">
        <f aca="false">N56*10</f>
        <v>50760000</v>
      </c>
      <c r="O58" s="12" t="n">
        <f aca="false">O56*10</f>
        <v>101520000</v>
      </c>
      <c r="P58" s="12" t="n">
        <f aca="false">P56*10</f>
        <v>203040000</v>
      </c>
      <c r="Q58" s="12" t="n">
        <f aca="false">Q56*10</f>
        <v>406080000</v>
      </c>
      <c r="R58" s="12" t="n">
        <f aca="false">R56*10</f>
        <v>1015200000</v>
      </c>
      <c r="S58" s="12" t="n">
        <f aca="false">S56*10</f>
        <v>1421280000</v>
      </c>
      <c r="T58" s="12" t="n">
        <f aca="false">T56*10</f>
        <v>6294240000</v>
      </c>
      <c r="U58" s="12" t="n">
        <f aca="false">U56*10</f>
        <v>74109600000</v>
      </c>
    </row>
    <row r="59" customFormat="false" ht="13.8" hidden="false" customHeight="false" outlineLevel="0" collapsed="false">
      <c r="M59" s="14" t="s">
        <v>30</v>
      </c>
      <c r="N59" s="12" t="n">
        <f aca="false">N56*20</f>
        <v>101520000</v>
      </c>
      <c r="O59" s="12" t="n">
        <f aca="false">O56*20</f>
        <v>203040000</v>
      </c>
      <c r="P59" s="12" t="n">
        <f aca="false">P56*20</f>
        <v>406080000</v>
      </c>
      <c r="Q59" s="12" t="n">
        <f aca="false">Q56*20</f>
        <v>812160000</v>
      </c>
      <c r="R59" s="12" t="n">
        <f aca="false">R56*20</f>
        <v>2030400000</v>
      </c>
      <c r="S59" s="12" t="n">
        <f aca="false">S56*20</f>
        <v>2842560000</v>
      </c>
      <c r="T59" s="12" t="n">
        <f aca="false">T56*20</f>
        <v>12588480000</v>
      </c>
      <c r="U59" s="12" t="n">
        <f aca="false">U56*20</f>
        <v>148219200000</v>
      </c>
    </row>
    <row r="60" customFormat="false" ht="13.8" hidden="false" customHeight="false" outlineLevel="0" collapsed="false">
      <c r="M60" s="14" t="s">
        <v>31</v>
      </c>
      <c r="N60" s="12" t="n">
        <f aca="false">N56*30</f>
        <v>152280000</v>
      </c>
      <c r="O60" s="12" t="n">
        <f aca="false">O56*30</f>
        <v>304560000</v>
      </c>
      <c r="P60" s="12" t="n">
        <f aca="false">P56*30</f>
        <v>609120000</v>
      </c>
      <c r="Q60" s="12" t="n">
        <f aca="false">Q56*30</f>
        <v>1218240000</v>
      </c>
      <c r="R60" s="12" t="n">
        <f aca="false">R56*30</f>
        <v>3045600000</v>
      </c>
      <c r="S60" s="12" t="n">
        <f aca="false">S56*30</f>
        <v>4263840000</v>
      </c>
      <c r="T60" s="12" t="n">
        <f aca="false">T56*30</f>
        <v>18882720000</v>
      </c>
      <c r="U60" s="12" t="n">
        <f aca="false">U56*30</f>
        <v>222328800000</v>
      </c>
    </row>
    <row r="61" customFormat="false" ht="13.8" hidden="false" customHeight="false" outlineLevel="0" collapsed="false">
      <c r="M61" s="14" t="s">
        <v>32</v>
      </c>
      <c r="N61" s="12" t="n">
        <f aca="false">N56*45</f>
        <v>228420000</v>
      </c>
      <c r="O61" s="12" t="n">
        <f aca="false">O56*45</f>
        <v>456840000</v>
      </c>
      <c r="P61" s="12" t="n">
        <f aca="false">P56*45</f>
        <v>913680000</v>
      </c>
      <c r="Q61" s="12" t="n">
        <f aca="false">Q56*45</f>
        <v>1827360000</v>
      </c>
      <c r="R61" s="12" t="n">
        <f aca="false">R56*45</f>
        <v>4568400000</v>
      </c>
      <c r="S61" s="12" t="n">
        <f aca="false">S56*45</f>
        <v>6395760000</v>
      </c>
      <c r="T61" s="12" t="n">
        <f aca="false">T56*45</f>
        <v>28324080000</v>
      </c>
      <c r="U61" s="12" t="n">
        <f aca="false">U56*45</f>
        <v>333493200000</v>
      </c>
    </row>
    <row r="62" customFormat="false" ht="13.8" hidden="false" customHeight="false" outlineLevel="0" collapsed="false">
      <c r="M62" s="14" t="s">
        <v>33</v>
      </c>
      <c r="N62" s="12" t="n">
        <f aca="false">N56*60</f>
        <v>304560000</v>
      </c>
      <c r="O62" s="12" t="n">
        <f aca="false">O56*60</f>
        <v>609120000</v>
      </c>
      <c r="P62" s="12" t="n">
        <f aca="false">P56*60</f>
        <v>1218240000</v>
      </c>
      <c r="Q62" s="12" t="n">
        <f aca="false">Q56*60</f>
        <v>2436480000</v>
      </c>
      <c r="R62" s="12" t="n">
        <f aca="false">R56*60</f>
        <v>6091200000</v>
      </c>
      <c r="S62" s="12" t="n">
        <f aca="false">S56*60</f>
        <v>8527680000</v>
      </c>
      <c r="T62" s="12" t="n">
        <f aca="false">T56*60</f>
        <v>37765440000</v>
      </c>
      <c r="U62" s="12" t="n">
        <f aca="false">U56*60</f>
        <v>444657600000</v>
      </c>
    </row>
    <row r="63" customFormat="false" ht="13.8" hidden="false" customHeight="false" outlineLevel="0" collapsed="false">
      <c r="M63" s="14" t="s">
        <v>34</v>
      </c>
      <c r="N63" s="12" t="n">
        <f aca="false">N56*120</f>
        <v>609120000</v>
      </c>
      <c r="O63" s="12" t="n">
        <f aca="false">O56*120</f>
        <v>1218240000</v>
      </c>
      <c r="P63" s="12" t="n">
        <f aca="false">P56*120</f>
        <v>2436480000</v>
      </c>
      <c r="Q63" s="12" t="n">
        <f aca="false">Q56*120</f>
        <v>4872960000</v>
      </c>
      <c r="R63" s="12" t="n">
        <f aca="false">R56*120</f>
        <v>12182400000</v>
      </c>
      <c r="S63" s="12" t="n">
        <f aca="false">S56*120</f>
        <v>17055360000</v>
      </c>
      <c r="T63" s="12" t="n">
        <f aca="false">T56*120</f>
        <v>75530880000</v>
      </c>
      <c r="U63" s="12" t="n">
        <f aca="false">U56*120</f>
        <v>889315200000</v>
      </c>
    </row>
    <row r="64" customFormat="false" ht="13.8" hidden="false" customHeight="false" outlineLevel="0" collapsed="false">
      <c r="M64" s="14" t="s">
        <v>19</v>
      </c>
      <c r="N64" s="12" t="n">
        <f aca="false">N56*360</f>
        <v>1827360000</v>
      </c>
      <c r="O64" s="12" t="n">
        <f aca="false">O56*360</f>
        <v>3654720000</v>
      </c>
      <c r="P64" s="12" t="n">
        <f aca="false">P56*360</f>
        <v>7309440000</v>
      </c>
      <c r="Q64" s="12" t="n">
        <f aca="false">Q56*360</f>
        <v>14618880000</v>
      </c>
      <c r="R64" s="12" t="n">
        <f aca="false">R56*360</f>
        <v>36547200000</v>
      </c>
      <c r="S64" s="12" t="n">
        <f aca="false">S56*360</f>
        <v>51166080000</v>
      </c>
      <c r="T64" s="12" t="n">
        <f aca="false">T56*360</f>
        <v>226592640000</v>
      </c>
      <c r="U64" s="12" t="n">
        <f aca="false">U56*360</f>
        <v>2667945600000</v>
      </c>
    </row>
    <row r="65" customFormat="false" ht="13.8" hidden="false" customHeight="false" outlineLevel="0" collapsed="false">
      <c r="M65" s="14" t="s">
        <v>20</v>
      </c>
      <c r="N65" s="12" t="n">
        <f aca="false">N56*780</f>
        <v>3959280000</v>
      </c>
      <c r="O65" s="12" t="n">
        <f aca="false">O56*780</f>
        <v>7918560000</v>
      </c>
      <c r="P65" s="12" t="n">
        <f aca="false">P56*780</f>
        <v>15837120000</v>
      </c>
      <c r="Q65" s="12" t="n">
        <f aca="false">Q56*780</f>
        <v>31674240000</v>
      </c>
      <c r="R65" s="12" t="n">
        <f aca="false">R56*780</f>
        <v>79185600000</v>
      </c>
      <c r="S65" s="12" t="n">
        <f aca="false">S56*780</f>
        <v>110859840000</v>
      </c>
      <c r="T65" s="12" t="n">
        <f aca="false">T56*780</f>
        <v>490950720000</v>
      </c>
      <c r="U65" s="12" t="n">
        <f aca="false">U56*780</f>
        <v>5780548800000</v>
      </c>
    </row>
    <row r="66" customFormat="false" ht="13.8" hidden="false" customHeight="false" outlineLevel="0" collapsed="false">
      <c r="M66" s="14" t="s">
        <v>35</v>
      </c>
      <c r="N66" s="12" t="n">
        <f aca="false">N56*960</f>
        <v>4872960000</v>
      </c>
      <c r="O66" s="12" t="n">
        <f aca="false">O56*960</f>
        <v>9745920000</v>
      </c>
      <c r="P66" s="12" t="n">
        <f aca="false">P56*960</f>
        <v>19491840000</v>
      </c>
      <c r="Q66" s="12" t="n">
        <f aca="false">Q56*960</f>
        <v>38983680000</v>
      </c>
      <c r="R66" s="12" t="n">
        <f aca="false">R56*960</f>
        <v>97459200000</v>
      </c>
      <c r="S66" s="12" t="n">
        <f aca="false">S56*960</f>
        <v>136442880000</v>
      </c>
      <c r="T66" s="12" t="n">
        <f aca="false">T56*960</f>
        <v>604247040000</v>
      </c>
      <c r="U66" s="12" t="n">
        <f aca="false">U56*960</f>
        <v>7114521600000</v>
      </c>
    </row>
    <row r="67" customFormat="false" ht="13.8" hidden="false" customHeight="false" outlineLevel="0" collapsed="false">
      <c r="M67" s="14" t="s">
        <v>36</v>
      </c>
      <c r="N67" s="12" t="n">
        <f aca="false">N56*1440</f>
        <v>7309440000</v>
      </c>
      <c r="O67" s="12" t="n">
        <f aca="false">O56*1440</f>
        <v>14618880000</v>
      </c>
      <c r="P67" s="12" t="n">
        <f aca="false">P56*1440</f>
        <v>29237760000</v>
      </c>
      <c r="Q67" s="12" t="n">
        <f aca="false">Q56*1440</f>
        <v>58475520000</v>
      </c>
      <c r="R67" s="12" t="n">
        <f aca="false">R56*1440</f>
        <v>146188800000</v>
      </c>
      <c r="S67" s="12" t="n">
        <f aca="false">S56*1440</f>
        <v>204664320000</v>
      </c>
      <c r="T67" s="12" t="n">
        <f aca="false">T56*1440</f>
        <v>906370560000</v>
      </c>
      <c r="U67" s="12" t="n">
        <f aca="false">U56*1440</f>
        <v>10671782400000</v>
      </c>
    </row>
    <row r="68" customFormat="false" ht="13.8" hidden="false" customHeight="false" outlineLevel="0" collapsed="false">
      <c r="M68" s="17" t="s">
        <v>22</v>
      </c>
      <c r="N68" s="18" t="n">
        <f aca="false">N56*2880</f>
        <v>14618880000</v>
      </c>
      <c r="O68" s="18" t="n">
        <f aca="false">O56*2880</f>
        <v>29237760000</v>
      </c>
      <c r="P68" s="18" t="n">
        <f aca="false">P56*2880</f>
        <v>58475520000</v>
      </c>
      <c r="Q68" s="18" t="n">
        <f aca="false">Q56*2880</f>
        <v>116951040000</v>
      </c>
      <c r="R68" s="18" t="n">
        <f aca="false">R56*2880</f>
        <v>292377600000</v>
      </c>
      <c r="S68" s="18" t="n">
        <f aca="false">S56*2880</f>
        <v>409328640000</v>
      </c>
      <c r="T68" s="18" t="n">
        <f aca="false">T56*2880</f>
        <v>1812741120000</v>
      </c>
      <c r="U68" s="18" t="n">
        <f aca="false">U56*2880</f>
        <v>21343564800000</v>
      </c>
    </row>
    <row r="69" customFormat="false" ht="13.8" hidden="false" customHeight="false" outlineLevel="0" collapsed="false">
      <c r="M69" s="19" t="s">
        <v>43</v>
      </c>
    </row>
    <row r="70" customFormat="false" ht="13.8" hidden="false" customHeight="false" outlineLevel="0" collapsed="false"/>
    <row r="71" customFormat="false" ht="13.8" hidden="false" customHeight="false" outlineLevel="0" collapsed="false"/>
    <row r="72" customFormat="false" ht="13.8" hidden="false" customHeight="false" outlineLevel="0" collapsed="false"/>
    <row r="73" customFormat="false" ht="13.8" hidden="false" customHeight="false" outlineLevel="0" collapsed="false"/>
    <row r="74" customFormat="false" ht="13.8" hidden="false" customHeight="false" outlineLevel="0" collapsed="false"/>
    <row r="75" customFormat="false" ht="13.8" hidden="false" customHeight="false" outlineLevel="0" collapsed="false"/>
    <row r="76" customFormat="false" ht="13.8" hidden="false" customHeight="false" outlineLevel="0" collapsed="false">
      <c r="M76" s="3" t="s">
        <v>11</v>
      </c>
      <c r="N76" s="3"/>
      <c r="O76" s="3"/>
    </row>
    <row r="77" customFormat="false" ht="13.8" hidden="false" customHeight="false" outlineLevel="0" collapsed="false"/>
    <row r="78" customFormat="false" ht="22.05" hidden="false" customHeight="false" outlineLevel="0" collapsed="false">
      <c r="A78" s="2" t="s">
        <v>44</v>
      </c>
      <c r="M78" s="21" t="s">
        <v>45</v>
      </c>
      <c r="N78" s="21"/>
      <c r="O78" s="21"/>
      <c r="P78" s="21"/>
      <c r="Q78" s="21"/>
      <c r="R78" s="21"/>
      <c r="S78" s="21"/>
      <c r="T78" s="21"/>
      <c r="U78" s="22"/>
    </row>
    <row r="79" customFormat="false" ht="13.8" hidden="false" customHeight="false" outlineLevel="0" collapsed="false">
      <c r="A79" s="3" t="s">
        <v>11</v>
      </c>
      <c r="B79" s="3"/>
      <c r="C79" s="3"/>
    </row>
    <row r="80" customFormat="false" ht="13.8" hidden="false" customHeight="false" outlineLevel="0" collapsed="false">
      <c r="M80" s="0" t="s">
        <v>46</v>
      </c>
    </row>
    <row r="81" customFormat="false" ht="13.8" hidden="false" customHeight="false" outlineLevel="0" collapsed="false">
      <c r="A81" s="3" t="s">
        <v>45</v>
      </c>
      <c r="B81" s="3"/>
      <c r="C81" s="3"/>
      <c r="D81" s="3"/>
      <c r="E81" s="3"/>
      <c r="F81" s="3"/>
      <c r="G81" s="3"/>
      <c r="H81" s="3"/>
      <c r="I81" s="3"/>
      <c r="M81" s="6"/>
      <c r="N81" s="7" t="s">
        <v>47</v>
      </c>
      <c r="O81" s="8"/>
      <c r="P81" s="8"/>
      <c r="Q81" s="8"/>
      <c r="R81" s="8"/>
      <c r="S81" s="9"/>
      <c r="T81" s="9"/>
      <c r="U81" s="10"/>
    </row>
    <row r="82" customFormat="false" ht="13.8" hidden="false" customHeight="false" outlineLevel="0" collapsed="false">
      <c r="M82" s="11" t="s">
        <v>18</v>
      </c>
      <c r="N82" s="12" t="s">
        <v>19</v>
      </c>
      <c r="O82" s="12" t="s">
        <v>20</v>
      </c>
      <c r="P82" s="12" t="s">
        <v>21</v>
      </c>
      <c r="Q82" s="12" t="s">
        <v>22</v>
      </c>
      <c r="R82" s="12" t="s">
        <v>23</v>
      </c>
      <c r="S82" s="12" t="s">
        <v>24</v>
      </c>
      <c r="T82" s="12" t="s">
        <v>25</v>
      </c>
      <c r="U82" s="13" t="s">
        <v>26</v>
      </c>
    </row>
    <row r="83" customFormat="false" ht="13.8" hidden="false" customHeight="false" outlineLevel="0" collapsed="false">
      <c r="A83" s="0" t="s">
        <v>48</v>
      </c>
      <c r="M83" s="14" t="s">
        <v>27</v>
      </c>
      <c r="N83" s="12" t="n">
        <f aca="false">(N15/16)*(0.000045)*3.3</f>
        <v>1924.56</v>
      </c>
      <c r="O83" s="12" t="n">
        <f aca="false">(O15/16)*(0.000045)*3.3</f>
        <v>3849.12</v>
      </c>
      <c r="P83" s="12" t="n">
        <f aca="false">(P15/16)*(0.000045)*3.3</f>
        <v>7698.24</v>
      </c>
      <c r="Q83" s="12" t="n">
        <f aca="false">(Q15/16)*(0.000045)*3.3</f>
        <v>15396.48</v>
      </c>
      <c r="R83" s="12" t="n">
        <f aca="false">(R15/16)*(0.000045)*3.3</f>
        <v>38491.2</v>
      </c>
      <c r="S83" s="12" t="n">
        <f aca="false">(S15/16)*(0.000045)*3.3</f>
        <v>53887.68</v>
      </c>
      <c r="T83" s="12" t="n">
        <f aca="false">(T15/16)*(0.000045)*3.3</f>
        <v>238528.125</v>
      </c>
      <c r="U83" s="12" t="n">
        <f aca="false">(U15/16)*(0.000045)*3.3</f>
        <v>2809434.375</v>
      </c>
    </row>
    <row r="84" customFormat="false" ht="13.8" hidden="false" customHeight="false" outlineLevel="0" collapsed="false">
      <c r="A84" s="6"/>
      <c r="B84" s="7" t="s">
        <v>47</v>
      </c>
      <c r="C84" s="8"/>
      <c r="D84" s="8"/>
      <c r="E84" s="8"/>
      <c r="F84" s="8"/>
      <c r="G84" s="9"/>
      <c r="H84" s="9"/>
      <c r="I84" s="10"/>
      <c r="M84" s="14" t="s">
        <v>28</v>
      </c>
      <c r="N84" s="12" t="n">
        <f aca="false">(N16/16)*(0.000045)*3.3</f>
        <v>9622.8</v>
      </c>
      <c r="O84" s="12" t="n">
        <f aca="false">(O16/16)*(0.000045)*3.3</f>
        <v>19245.6</v>
      </c>
      <c r="P84" s="12" t="n">
        <f aca="false">(P16/16)*(0.000045)*3.3</f>
        <v>38491.2</v>
      </c>
      <c r="Q84" s="12" t="n">
        <f aca="false">(Q16/16)*(0.000045)*3.3</f>
        <v>76982.4</v>
      </c>
      <c r="R84" s="12" t="n">
        <f aca="false">(R16/16)*(0.000045)*3.3</f>
        <v>192456</v>
      </c>
      <c r="S84" s="12" t="n">
        <f aca="false">(S16/16)*(0.000045)*3.3</f>
        <v>269438.4</v>
      </c>
      <c r="T84" s="12" t="n">
        <f aca="false">(T16/16)*(0.000045)*3.3</f>
        <v>1192640.625</v>
      </c>
      <c r="U84" s="12" t="n">
        <f aca="false">(U16/16)*(0.000045)*3.3</f>
        <v>14047171.875</v>
      </c>
    </row>
    <row r="85" customFormat="false" ht="13.8" hidden="false" customHeight="false" outlineLevel="0" collapsed="false">
      <c r="A85" s="11" t="s">
        <v>18</v>
      </c>
      <c r="B85" s="12" t="s">
        <v>19</v>
      </c>
      <c r="C85" s="12" t="s">
        <v>20</v>
      </c>
      <c r="D85" s="12" t="s">
        <v>21</v>
      </c>
      <c r="E85" s="12" t="s">
        <v>22</v>
      </c>
      <c r="F85" s="12" t="s">
        <v>23</v>
      </c>
      <c r="G85" s="12" t="s">
        <v>24</v>
      </c>
      <c r="H85" s="12" t="s">
        <v>25</v>
      </c>
      <c r="I85" s="13" t="s">
        <v>26</v>
      </c>
      <c r="M85" s="14" t="s">
        <v>29</v>
      </c>
      <c r="N85" s="12" t="n">
        <f aca="false">(N17/16)*(0.000045)*3.3</f>
        <v>19245.6</v>
      </c>
      <c r="O85" s="12" t="n">
        <f aca="false">(O17/16)*(0.000045)*3.3</f>
        <v>38491.2</v>
      </c>
      <c r="P85" s="12" t="n">
        <f aca="false">(P17/16)*(0.000045)*3.3</f>
        <v>76982.4</v>
      </c>
      <c r="Q85" s="12" t="n">
        <f aca="false">(Q17/16)*(0.000045)*3.3</f>
        <v>153964.8</v>
      </c>
      <c r="R85" s="12" t="n">
        <f aca="false">(R17/16)*(0.000045)*3.3</f>
        <v>384912</v>
      </c>
      <c r="S85" s="12" t="n">
        <f aca="false">(S17/16)*(0.000045)*3.3</f>
        <v>538876.8</v>
      </c>
      <c r="T85" s="12" t="n">
        <f aca="false">(T17/16)*(0.000045)*3.3</f>
        <v>2385281.25</v>
      </c>
      <c r="U85" s="12" t="n">
        <f aca="false">(U17/16)*(0.000045)*3.3</f>
        <v>28094343.75</v>
      </c>
    </row>
    <row r="86" customFormat="false" ht="13.8" hidden="false" customHeight="false" outlineLevel="0" collapsed="false">
      <c r="A86" s="14" t="s">
        <v>27</v>
      </c>
      <c r="B86" s="15" t="n">
        <f aca="false">(0.0003)*3*(B15/8)</f>
        <v>60329.61</v>
      </c>
      <c r="C86" s="15" t="n">
        <f aca="false">(0.0003)*3*(C15/8)</f>
        <v>120659.22</v>
      </c>
      <c r="D86" s="15" t="n">
        <f aca="false">(0.0003)*3*(D15/8)</f>
        <v>241318.44</v>
      </c>
      <c r="E86" s="15" t="n">
        <f aca="false">(0.0003)*3*(E15/8)</f>
        <v>482636.88</v>
      </c>
      <c r="F86" s="15" t="n">
        <f aca="false">(0.0003)*3*(F15/8)</f>
        <v>1206562.5</v>
      </c>
      <c r="G86" s="15" t="n">
        <f aca="false">(0.0003)*3*(G15/8)</f>
        <v>1689187.5</v>
      </c>
      <c r="H86" s="15" t="n">
        <f aca="false">(0.0003)*3*(H15/8)</f>
        <v>7480800</v>
      </c>
      <c r="I86" s="15" t="n">
        <f aca="false">(0.0003)*3*(I15/8)</f>
        <v>88076250</v>
      </c>
      <c r="M86" s="14" t="s">
        <v>30</v>
      </c>
      <c r="N86" s="12" t="n">
        <f aca="false">(N18/16)*(0.000045)*3.3</f>
        <v>38491.2</v>
      </c>
      <c r="O86" s="12" t="n">
        <f aca="false">(O18/16)*(0.000045)*3.3</f>
        <v>76982.4</v>
      </c>
      <c r="P86" s="12" t="n">
        <f aca="false">(P18/16)*(0.000045)*3.3</f>
        <v>153964.8</v>
      </c>
      <c r="Q86" s="12" t="n">
        <f aca="false">(Q18/16)*(0.000045)*3.3</f>
        <v>307929.6</v>
      </c>
      <c r="R86" s="12" t="n">
        <f aca="false">(R18/16)*(0.000045)*3.3</f>
        <v>769824</v>
      </c>
      <c r="S86" s="12" t="n">
        <f aca="false">(S18/16)*(0.000045)*3.3</f>
        <v>1077753.6</v>
      </c>
      <c r="T86" s="12" t="n">
        <f aca="false">(T18/16)*(0.000045)*3.3</f>
        <v>4770562.5</v>
      </c>
      <c r="U86" s="12" t="n">
        <f aca="false">(U18/16)*(0.000045)*3.3</f>
        <v>56188687.5</v>
      </c>
    </row>
    <row r="87" customFormat="false" ht="13.8" hidden="false" customHeight="false" outlineLevel="0" collapsed="false">
      <c r="A87" s="14" t="s">
        <v>28</v>
      </c>
      <c r="B87" s="12" t="n">
        <f aca="false">(0.0003)*3*(B16/8)</f>
        <v>301648.05</v>
      </c>
      <c r="C87" s="12" t="n">
        <f aca="false">(0.0003)*3*(C16/8)</f>
        <v>603296.1</v>
      </c>
      <c r="D87" s="12" t="n">
        <f aca="false">(0.0003)*3*(D16/8)</f>
        <v>1206592.2</v>
      </c>
      <c r="E87" s="12" t="n">
        <f aca="false">(0.0003)*3*(E16/8)</f>
        <v>2413184.4</v>
      </c>
      <c r="F87" s="12" t="n">
        <f aca="false">(0.0003)*3*(F16/8)</f>
        <v>6032812.5</v>
      </c>
      <c r="G87" s="12" t="n">
        <f aca="false">(0.0003)*3*(G16/8)</f>
        <v>8445937.5</v>
      </c>
      <c r="H87" s="12" t="n">
        <f aca="false">(0.0003)*3*(H16/8)</f>
        <v>37404000</v>
      </c>
      <c r="I87" s="12" t="n">
        <f aca="false">(0.0003)*3*(I16/8)</f>
        <v>440381250</v>
      </c>
      <c r="M87" s="14" t="s">
        <v>31</v>
      </c>
      <c r="N87" s="12" t="n">
        <f aca="false">(N19/16)*(0.000045)*3.3</f>
        <v>57736.8</v>
      </c>
      <c r="O87" s="12" t="n">
        <f aca="false">(O19/16)*(0.000045)*3.3</f>
        <v>115473.6</v>
      </c>
      <c r="P87" s="12" t="n">
        <f aca="false">(P19/16)*(0.000045)*3.3</f>
        <v>230947.2</v>
      </c>
      <c r="Q87" s="12" t="n">
        <f aca="false">(Q19/16)*(0.000045)*3.3</f>
        <v>461894.4</v>
      </c>
      <c r="R87" s="12" t="n">
        <f aca="false">(R19/16)*(0.000045)*3.3</f>
        <v>1154736</v>
      </c>
      <c r="S87" s="12" t="n">
        <f aca="false">(S19/16)*(0.000045)*3.3</f>
        <v>1616630.4</v>
      </c>
      <c r="T87" s="12" t="n">
        <f aca="false">(T19/16)*(0.000045)*3.3</f>
        <v>7155843.75</v>
      </c>
      <c r="U87" s="12" t="n">
        <f aca="false">(U19/16)*(0.000045)*3.3</f>
        <v>84283031.25</v>
      </c>
    </row>
    <row r="88" customFormat="false" ht="13.8" hidden="false" customHeight="false" outlineLevel="0" collapsed="false">
      <c r="A88" s="14" t="s">
        <v>29</v>
      </c>
      <c r="B88" s="12" t="n">
        <f aca="false">(0.0003)*3*(B17/8)</f>
        <v>603296.1</v>
      </c>
      <c r="C88" s="12" t="n">
        <f aca="false">(0.0003)*3*(C17/8)</f>
        <v>1206592.2</v>
      </c>
      <c r="D88" s="12" t="n">
        <f aca="false">(0.0003)*3*(D17/8)</f>
        <v>2413184.4</v>
      </c>
      <c r="E88" s="12" t="n">
        <f aca="false">(0.0003)*3*(E17/8)</f>
        <v>4826368.8</v>
      </c>
      <c r="F88" s="12" t="n">
        <f aca="false">(0.0003)*3*(F17/8)</f>
        <v>12065625</v>
      </c>
      <c r="G88" s="12" t="n">
        <f aca="false">(0.0003)*3*(G17/8)</f>
        <v>16891875</v>
      </c>
      <c r="H88" s="12" t="n">
        <f aca="false">(0.0003)*3*(H17/8)</f>
        <v>74808000</v>
      </c>
      <c r="I88" s="12" t="n">
        <f aca="false">(0.0003)*3*(I17/8)</f>
        <v>880762500</v>
      </c>
      <c r="M88" s="14" t="s">
        <v>32</v>
      </c>
      <c r="N88" s="12" t="n">
        <f aca="false">(N20/16)*(0.000045)*3.3</f>
        <v>86605.2</v>
      </c>
      <c r="O88" s="12" t="n">
        <f aca="false">(O20/16)*(0.000045)*3.3</f>
        <v>173210.4</v>
      </c>
      <c r="P88" s="12" t="n">
        <f aca="false">(P20/16)*(0.000045)*3.3</f>
        <v>346420.8</v>
      </c>
      <c r="Q88" s="12" t="n">
        <f aca="false">(Q20/16)*(0.000045)*3.3</f>
        <v>692841.6</v>
      </c>
      <c r="R88" s="12" t="n">
        <f aca="false">(R20/16)*(0.000045)*3.3</f>
        <v>1732104</v>
      </c>
      <c r="S88" s="12" t="n">
        <f aca="false">(S20/16)*(0.000045)*3.3</f>
        <v>2424945.6</v>
      </c>
      <c r="T88" s="12" t="n">
        <f aca="false">(T20/16)*(0.000045)*3.3</f>
        <v>10733765.625</v>
      </c>
      <c r="U88" s="12" t="n">
        <f aca="false">(U20/16)*(0.000045)*3.3</f>
        <v>126424546.875</v>
      </c>
    </row>
    <row r="89" customFormat="false" ht="13.8" hidden="false" customHeight="false" outlineLevel="0" collapsed="false">
      <c r="A89" s="14" t="s">
        <v>30</v>
      </c>
      <c r="B89" s="12" t="n">
        <f aca="false">(0.0003)*3*(B18/8)</f>
        <v>1206592.2</v>
      </c>
      <c r="C89" s="12" t="n">
        <f aca="false">(0.0003)*3*(C18/8)</f>
        <v>2413184.4</v>
      </c>
      <c r="D89" s="12" t="n">
        <f aca="false">(0.0003)*3*(D18/8)</f>
        <v>4826368.8</v>
      </c>
      <c r="E89" s="12" t="n">
        <f aca="false">(0.0003)*3*(E18/8)</f>
        <v>9652737.6</v>
      </c>
      <c r="F89" s="12" t="n">
        <f aca="false">(0.0003)*3*(F18/8)</f>
        <v>24131250</v>
      </c>
      <c r="G89" s="12" t="n">
        <f aca="false">(0.0003)*3*(G18/8)</f>
        <v>33783750</v>
      </c>
      <c r="H89" s="12" t="n">
        <f aca="false">(0.0003)*3*(H18/8)</f>
        <v>149616000</v>
      </c>
      <c r="I89" s="12" t="n">
        <f aca="false">(0.0003)*3*(I18/8)</f>
        <v>1761525000</v>
      </c>
      <c r="M89" s="14" t="s">
        <v>33</v>
      </c>
      <c r="N89" s="12" t="n">
        <f aca="false">(N21/16)*(0.000045)*3.3</f>
        <v>115473.6</v>
      </c>
      <c r="O89" s="12" t="n">
        <f aca="false">(O21/16)*(0.000045)*3.3</f>
        <v>230947.2</v>
      </c>
      <c r="P89" s="12" t="n">
        <f aca="false">(P21/16)*(0.000045)*3.3</f>
        <v>461894.4</v>
      </c>
      <c r="Q89" s="12" t="n">
        <f aca="false">(Q21/16)*(0.000045)*3.3</f>
        <v>923788.8</v>
      </c>
      <c r="R89" s="12" t="n">
        <f aca="false">(R21/16)*(0.000045)*3.3</f>
        <v>2309472</v>
      </c>
      <c r="S89" s="12" t="n">
        <f aca="false">(S21/16)*(0.000045)*3.3</f>
        <v>3233260.8</v>
      </c>
      <c r="T89" s="12" t="n">
        <f aca="false">(T21/16)*(0.000045)*3.3</f>
        <v>14311687.5</v>
      </c>
      <c r="U89" s="12" t="n">
        <f aca="false">(U21/16)*(0.000045)*3.3</f>
        <v>168566062.5</v>
      </c>
    </row>
    <row r="90" customFormat="false" ht="13.8" hidden="false" customHeight="false" outlineLevel="0" collapsed="false">
      <c r="A90" s="14" t="s">
        <v>31</v>
      </c>
      <c r="B90" s="12" t="n">
        <f aca="false">(0.0003)*3*(B19/8)</f>
        <v>1809888.3</v>
      </c>
      <c r="C90" s="12" t="n">
        <f aca="false">(0.0003)*3*(C19/8)</f>
        <v>3619776.6</v>
      </c>
      <c r="D90" s="12" t="n">
        <f aca="false">(0.0003)*3*(D19/8)</f>
        <v>7239553.2</v>
      </c>
      <c r="E90" s="12" t="n">
        <f aca="false">(0.0003)*3*(E19/8)</f>
        <v>14479106.4</v>
      </c>
      <c r="F90" s="12" t="n">
        <f aca="false">(0.0003)*3*(F19/8)</f>
        <v>36196875</v>
      </c>
      <c r="G90" s="12" t="n">
        <f aca="false">(0.0003)*3*(G19/8)</f>
        <v>50675625</v>
      </c>
      <c r="H90" s="12" t="n">
        <f aca="false">(0.0003)*3*(H19/8)</f>
        <v>224424000</v>
      </c>
      <c r="I90" s="12" t="n">
        <f aca="false">(0.0003)*3*(I19/8)</f>
        <v>2642287500</v>
      </c>
      <c r="M90" s="14" t="s">
        <v>34</v>
      </c>
      <c r="N90" s="12" t="n">
        <f aca="false">(N22/16)*(0.000045)*3.3</f>
        <v>230947.2</v>
      </c>
      <c r="O90" s="12" t="n">
        <f aca="false">(O22/16)*(0.000045)*3.3</f>
        <v>461894.4</v>
      </c>
      <c r="P90" s="12" t="n">
        <f aca="false">(P22/16)*(0.000045)*3.3</f>
        <v>923788.8</v>
      </c>
      <c r="Q90" s="12" t="n">
        <f aca="false">(Q22/16)*(0.000045)*3.3</f>
        <v>1847577.6</v>
      </c>
      <c r="R90" s="12" t="n">
        <f aca="false">(R22/16)*(0.000045)*3.3</f>
        <v>4618944</v>
      </c>
      <c r="S90" s="12" t="n">
        <f aca="false">(S22/16)*(0.000045)*3.3</f>
        <v>6466521.6</v>
      </c>
      <c r="T90" s="12" t="n">
        <f aca="false">(T22/16)*(0.000045)*3.3</f>
        <v>28623375</v>
      </c>
      <c r="U90" s="12" t="n">
        <f aca="false">(U22/16)*(0.000045)*3.3</f>
        <v>337132125</v>
      </c>
    </row>
    <row r="91" customFormat="false" ht="13.8" hidden="false" customHeight="false" outlineLevel="0" collapsed="false">
      <c r="A91" s="14" t="s">
        <v>32</v>
      </c>
      <c r="B91" s="12" t="n">
        <f aca="false">(0.0003)*3*(B20/8)</f>
        <v>2714832.45</v>
      </c>
      <c r="C91" s="12" t="n">
        <f aca="false">(0.0003)*3*(C20/8)</f>
        <v>5429664.9</v>
      </c>
      <c r="D91" s="12" t="n">
        <f aca="false">(0.0003)*3*(D20/8)</f>
        <v>10859329.8</v>
      </c>
      <c r="E91" s="12" t="n">
        <f aca="false">(0.0003)*3*(E20/8)</f>
        <v>21718659.6</v>
      </c>
      <c r="F91" s="12" t="n">
        <f aca="false">(0.0003)*3*(F20/8)</f>
        <v>54295312.5</v>
      </c>
      <c r="G91" s="12" t="n">
        <f aca="false">(0.0003)*3*(G20/8)</f>
        <v>76013437.5</v>
      </c>
      <c r="H91" s="12" t="n">
        <f aca="false">(0.0003)*3*(H20/8)</f>
        <v>336636000</v>
      </c>
      <c r="I91" s="12" t="n">
        <f aca="false">(0.0003)*3*(I20/8)</f>
        <v>3963431250</v>
      </c>
      <c r="M91" s="14" t="s">
        <v>19</v>
      </c>
      <c r="N91" s="12" t="n">
        <f aca="false">(N23/16)*(0.000045)*3.3</f>
        <v>692841.6</v>
      </c>
      <c r="O91" s="12" t="n">
        <f aca="false">(O23/16)*(0.000045)*3.3</f>
        <v>1385683.2</v>
      </c>
      <c r="P91" s="12" t="n">
        <f aca="false">(P23/16)*(0.000045)*3.3</f>
        <v>2771366.4</v>
      </c>
      <c r="Q91" s="12" t="n">
        <f aca="false">(Q23/16)*(0.000045)*3.3</f>
        <v>5542732.8</v>
      </c>
      <c r="R91" s="12" t="n">
        <f aca="false">(R23/16)*(0.000045)*3.3</f>
        <v>13856832</v>
      </c>
      <c r="S91" s="12" t="n">
        <f aca="false">(S23/16)*(0.000045)*3.3</f>
        <v>19399564.8</v>
      </c>
      <c r="T91" s="12" t="n">
        <f aca="false">(T23/16)*(0.000045)*3.3</f>
        <v>85870125</v>
      </c>
      <c r="U91" s="12" t="n">
        <f aca="false">(U23/16)*(0.000045)*3.3</f>
        <v>1011396375</v>
      </c>
    </row>
    <row r="92" customFormat="false" ht="13.8" hidden="false" customHeight="false" outlineLevel="0" collapsed="false">
      <c r="A92" s="14" t="s">
        <v>33</v>
      </c>
      <c r="B92" s="12" t="n">
        <f aca="false">(0.0003)*3*(B21/8)</f>
        <v>3619776.6</v>
      </c>
      <c r="C92" s="12" t="n">
        <f aca="false">(0.0003)*3*(C21/8)</f>
        <v>7239553.2</v>
      </c>
      <c r="D92" s="12" t="n">
        <f aca="false">(0.0003)*3*(D21/8)</f>
        <v>14479106.4</v>
      </c>
      <c r="E92" s="12" t="n">
        <f aca="false">(0.0003)*3*(E21/8)</f>
        <v>28958212.8</v>
      </c>
      <c r="F92" s="12" t="n">
        <f aca="false">(0.0003)*3*(F21/8)</f>
        <v>72393750</v>
      </c>
      <c r="G92" s="12" t="n">
        <f aca="false">(0.0003)*3*(G21/8)</f>
        <v>101351250</v>
      </c>
      <c r="H92" s="12" t="n">
        <f aca="false">(0.0003)*3*(H21/8)</f>
        <v>448848000</v>
      </c>
      <c r="I92" s="12" t="n">
        <f aca="false">(0.0003)*3*(I21/8)</f>
        <v>5284575000</v>
      </c>
      <c r="M92" s="14" t="s">
        <v>20</v>
      </c>
      <c r="N92" s="12" t="n">
        <f aca="false">(N24/16)*(0.000045)*3.3</f>
        <v>1501156.8</v>
      </c>
      <c r="O92" s="12" t="n">
        <f aca="false">(O24/16)*(0.000045)*3.3</f>
        <v>3002313.6</v>
      </c>
      <c r="P92" s="12" t="n">
        <f aca="false">(P24/16)*(0.000045)*3.3</f>
        <v>6004627.2</v>
      </c>
      <c r="Q92" s="12" t="n">
        <f aca="false">(Q24/16)*(0.000045)*3.3</f>
        <v>12009254.4</v>
      </c>
      <c r="R92" s="12" t="n">
        <f aca="false">(R24/16)*(0.000045)*3.3</f>
        <v>30023136</v>
      </c>
      <c r="S92" s="12" t="n">
        <f aca="false">(S24/16)*(0.000045)*3.3</f>
        <v>42032390.4</v>
      </c>
      <c r="T92" s="12" t="n">
        <f aca="false">(T24/16)*(0.000045)*3.3</f>
        <v>186051937.5</v>
      </c>
      <c r="U92" s="12" t="n">
        <f aca="false">(U24/16)*(0.000045)*3.3</f>
        <v>2191358812.5</v>
      </c>
    </row>
    <row r="93" customFormat="false" ht="13.8" hidden="false" customHeight="false" outlineLevel="0" collapsed="false">
      <c r="A93" s="14" t="s">
        <v>34</v>
      </c>
      <c r="B93" s="12" t="n">
        <f aca="false">(0.0003)*3*(B22/8)</f>
        <v>7239553.2</v>
      </c>
      <c r="C93" s="12" t="n">
        <f aca="false">(0.0003)*3*(C22/8)</f>
        <v>14479106.4</v>
      </c>
      <c r="D93" s="12" t="n">
        <f aca="false">(0.0003)*3*(D22/8)</f>
        <v>28958212.8</v>
      </c>
      <c r="E93" s="12" t="n">
        <f aca="false">(0.0003)*3*(E22/8)</f>
        <v>57916425.6</v>
      </c>
      <c r="F93" s="12" t="n">
        <f aca="false">(0.0003)*3*(F22/8)</f>
        <v>144787500</v>
      </c>
      <c r="G93" s="12" t="n">
        <f aca="false">(0.0003)*3*(G22/8)</f>
        <v>202702500</v>
      </c>
      <c r="H93" s="12" t="n">
        <f aca="false">(0.0003)*3*(H22/8)</f>
        <v>897696000</v>
      </c>
      <c r="I93" s="12" t="n">
        <f aca="false">(0.0003)*3*(I22/8)</f>
        <v>10569150000</v>
      </c>
      <c r="M93" s="14" t="s">
        <v>35</v>
      </c>
      <c r="N93" s="12" t="n">
        <f aca="false">(N25/16)*(0.000045)*3.3</f>
        <v>1847577.6</v>
      </c>
      <c r="O93" s="12" t="n">
        <f aca="false">(O25/16)*(0.000045)*3.3</f>
        <v>3695155.2</v>
      </c>
      <c r="P93" s="12" t="n">
        <f aca="false">(P25/16)*(0.000045)*3.3</f>
        <v>7390310.4</v>
      </c>
      <c r="Q93" s="12" t="n">
        <f aca="false">(Q25/16)*(0.000045)*3.3</f>
        <v>14780620.8</v>
      </c>
      <c r="R93" s="12" t="n">
        <f aca="false">(R25/16)*(0.000045)*3.3</f>
        <v>36951552</v>
      </c>
      <c r="S93" s="12" t="n">
        <f aca="false">(S25/16)*(0.000045)*3.3</f>
        <v>51732172.8</v>
      </c>
      <c r="T93" s="12" t="n">
        <f aca="false">(T25/16)*(0.000045)*3.3</f>
        <v>228987000</v>
      </c>
      <c r="U93" s="12" t="n">
        <f aca="false">(U25/16)*(0.000045)*3.3</f>
        <v>2697057000</v>
      </c>
    </row>
    <row r="94" customFormat="false" ht="13.8" hidden="false" customHeight="false" outlineLevel="0" collapsed="false">
      <c r="A94" s="14" t="s">
        <v>19</v>
      </c>
      <c r="B94" s="12" t="n">
        <f aca="false">(0.0003)*3*(B23/8)</f>
        <v>21718659.6</v>
      </c>
      <c r="C94" s="12" t="n">
        <f aca="false">(0.0003)*3*(C23/8)</f>
        <v>43437319.2</v>
      </c>
      <c r="D94" s="12" t="n">
        <f aca="false">(0.0003)*3*(D23/8)</f>
        <v>86874638.4</v>
      </c>
      <c r="E94" s="12" t="n">
        <f aca="false">(0.0003)*3*(E23/8)</f>
        <v>173749276.8</v>
      </c>
      <c r="F94" s="12" t="n">
        <f aca="false">(0.0003)*3*(F23/8)</f>
        <v>434362500</v>
      </c>
      <c r="G94" s="12" t="n">
        <f aca="false">(0.0003)*3*(G23/8)</f>
        <v>608107500</v>
      </c>
      <c r="H94" s="12" t="n">
        <f aca="false">(0.0003)*3*(H23/8)</f>
        <v>2693088000</v>
      </c>
      <c r="I94" s="12" t="n">
        <f aca="false">(0.0003)*3*(I23/8)</f>
        <v>31707450000</v>
      </c>
      <c r="M94" s="14" t="s">
        <v>36</v>
      </c>
      <c r="N94" s="12" t="n">
        <f aca="false">(N26/16)*(0.000045)*3.3</f>
        <v>2771366.4</v>
      </c>
      <c r="O94" s="12" t="n">
        <f aca="false">(O26/16)*(0.000045)*3.3</f>
        <v>5542732.8</v>
      </c>
      <c r="P94" s="12" t="n">
        <f aca="false">(P26/16)*(0.000045)*3.3</f>
        <v>11085465.6</v>
      </c>
      <c r="Q94" s="12" t="n">
        <f aca="false">(Q26/16)*(0.000045)*3.3</f>
        <v>22170931.2</v>
      </c>
      <c r="R94" s="12" t="n">
        <f aca="false">(R26/16)*(0.000045)*3.3</f>
        <v>55427328</v>
      </c>
      <c r="S94" s="12" t="n">
        <f aca="false">(S26/16)*(0.000045)*3.3</f>
        <v>77598259.2</v>
      </c>
      <c r="T94" s="12" t="n">
        <f aca="false">(T26/16)*(0.000045)*3.3</f>
        <v>343480500</v>
      </c>
      <c r="U94" s="12" t="n">
        <f aca="false">(U26/16)*(0.000045)*3.3</f>
        <v>4045585500</v>
      </c>
    </row>
    <row r="95" customFormat="false" ht="13.8" hidden="false" customHeight="false" outlineLevel="0" collapsed="false">
      <c r="A95" s="14" t="s">
        <v>20</v>
      </c>
      <c r="B95" s="12" t="n">
        <f aca="false">(0.0003)*3*(B24/8)</f>
        <v>43437319.2</v>
      </c>
      <c r="C95" s="12" t="n">
        <f aca="false">(0.0003)*3*(C24/8)</f>
        <v>86874638.4</v>
      </c>
      <c r="D95" s="12" t="n">
        <f aca="false">(0.0003)*3*(D24/8)</f>
        <v>173749276.8</v>
      </c>
      <c r="E95" s="12" t="n">
        <f aca="false">(0.0003)*3*(E24/8)</f>
        <v>347498553.6</v>
      </c>
      <c r="F95" s="12" t="n">
        <f aca="false">(0.0003)*3*(F24/8)</f>
        <v>868725000</v>
      </c>
      <c r="G95" s="12" t="n">
        <f aca="false">(0.0003)*3*(G24/8)</f>
        <v>1216215000</v>
      </c>
      <c r="H95" s="12" t="n">
        <f aca="false">(0.0003)*3*(H24/8)</f>
        <v>5386176000</v>
      </c>
      <c r="I95" s="12" t="n">
        <f aca="false">(0.0003)*3*(I24/8)</f>
        <v>63414900000</v>
      </c>
      <c r="M95" s="17" t="s">
        <v>22</v>
      </c>
      <c r="N95" s="18" t="n">
        <f aca="false">(N27/16)*(0.000045)*3.3</f>
        <v>5542732.8</v>
      </c>
      <c r="O95" s="18" t="n">
        <f aca="false">(O27/16)*(0.000045)*3.3</f>
        <v>11085465.6</v>
      </c>
      <c r="P95" s="18" t="n">
        <f aca="false">(P27/16)*(0.000045)*3.3</f>
        <v>22170931.2</v>
      </c>
      <c r="Q95" s="18" t="n">
        <f aca="false">(Q27/16)*(0.000045)*3.3</f>
        <v>44341862.4</v>
      </c>
      <c r="R95" s="18" t="n">
        <f aca="false">(R27/16)*(0.000045)*3.3</f>
        <v>110854656</v>
      </c>
      <c r="S95" s="18" t="n">
        <f aca="false">(S27/16)*(0.000045)*3.3</f>
        <v>155196518.4</v>
      </c>
      <c r="T95" s="18" t="n">
        <f aca="false">(T27/16)*(0.000045)*3.3</f>
        <v>686961000</v>
      </c>
      <c r="U95" s="18" t="n">
        <f aca="false">(U27/16)*(0.000045)*3.3</f>
        <v>8091171000</v>
      </c>
    </row>
    <row r="96" customFormat="false" ht="13.8" hidden="false" customHeight="false" outlineLevel="0" collapsed="false">
      <c r="A96" s="14" t="s">
        <v>35</v>
      </c>
      <c r="B96" s="12" t="n">
        <f aca="false">(0.0003)*3*(B25/8)</f>
        <v>57916425.6</v>
      </c>
      <c r="C96" s="12" t="n">
        <f aca="false">(0.0003)*3*(C25/8)</f>
        <v>115832851.2</v>
      </c>
      <c r="D96" s="12" t="n">
        <f aca="false">(0.0003)*3*(D25/8)</f>
        <v>231665702.4</v>
      </c>
      <c r="E96" s="12" t="n">
        <f aca="false">(0.0003)*3*(E25/8)</f>
        <v>463331404.8</v>
      </c>
      <c r="F96" s="12" t="n">
        <f aca="false">(0.0003)*3*(F25/8)</f>
        <v>1158300000</v>
      </c>
      <c r="G96" s="12" t="n">
        <f aca="false">(0.0003)*3*(G25/8)</f>
        <v>1621620000</v>
      </c>
      <c r="H96" s="12" t="n">
        <f aca="false">(0.0003)*3*(H25/8)</f>
        <v>7181568000</v>
      </c>
      <c r="I96" s="12" t="n">
        <f aca="false">(0.0003)*3*(I25/8)</f>
        <v>84553200000</v>
      </c>
    </row>
    <row r="97" customFormat="false" ht="13.8" hidden="false" customHeight="false" outlineLevel="0" collapsed="false">
      <c r="A97" s="14" t="s">
        <v>36</v>
      </c>
      <c r="B97" s="12" t="n">
        <f aca="false">(0.0003)*3*(B26/8)</f>
        <v>86874638.4</v>
      </c>
      <c r="C97" s="12" t="n">
        <f aca="false">(0.0003)*3*(C26/8)</f>
        <v>173749276.8</v>
      </c>
      <c r="D97" s="12" t="n">
        <f aca="false">(0.0003)*3*(D26/8)</f>
        <v>347498553.6</v>
      </c>
      <c r="E97" s="12" t="n">
        <f aca="false">(0.0003)*3*(E26/8)</f>
        <v>694997107.2</v>
      </c>
      <c r="F97" s="12" t="n">
        <f aca="false">(0.0003)*3*(F26/8)</f>
        <v>1737450000</v>
      </c>
      <c r="G97" s="12" t="n">
        <f aca="false">(0.0003)*3*(G26/8)</f>
        <v>2432430000</v>
      </c>
      <c r="H97" s="12" t="n">
        <f aca="false">(0.0003)*3*(H26/8)</f>
        <v>10772352000</v>
      </c>
      <c r="I97" s="12" t="n">
        <f aca="false">(0.0003)*3*(I26/8)</f>
        <v>126829800000</v>
      </c>
    </row>
    <row r="98" customFormat="false" ht="13.8" hidden="false" customHeight="false" outlineLevel="0" collapsed="false">
      <c r="A98" s="17" t="s">
        <v>22</v>
      </c>
      <c r="B98" s="18" t="n">
        <f aca="false">(0.0003)*3*(B27/8)</f>
        <v>173749276.8</v>
      </c>
      <c r="C98" s="18" t="n">
        <f aca="false">(0.0003)*3*(C27/8)</f>
        <v>347498553.6</v>
      </c>
      <c r="D98" s="18" t="n">
        <f aca="false">(0.0003)*3*(D27/8)</f>
        <v>694997107.2</v>
      </c>
      <c r="E98" s="18" t="n">
        <f aca="false">(0.0003)*3*(E27/8)</f>
        <v>1389994214.4</v>
      </c>
      <c r="F98" s="18" t="n">
        <f aca="false">(0.0003)*3*(F27/8)</f>
        <v>3474900000</v>
      </c>
      <c r="G98" s="18" t="n">
        <f aca="false">(0.0003)*3*(G27/8)</f>
        <v>4864860000</v>
      </c>
      <c r="H98" s="18" t="n">
        <f aca="false">(0.0003)*3*(H27/8)</f>
        <v>21544704000</v>
      </c>
      <c r="I98" s="18" t="n">
        <f aca="false">(0.0003)*3*(I27/8)</f>
        <v>253659600000</v>
      </c>
    </row>
    <row r="99" customFormat="false" ht="13.8" hidden="false" customHeight="false" outlineLevel="0" collapsed="false">
      <c r="A99" s="19" t="s">
        <v>49</v>
      </c>
    </row>
    <row r="100" customFormat="false" ht="13.8" hidden="false" customHeight="false" outlineLevel="0" collapsed="false">
      <c r="M100" s="0" t="s">
        <v>50</v>
      </c>
    </row>
    <row r="101" customFormat="false" ht="13.8" hidden="false" customHeight="false" outlineLevel="0" collapsed="false">
      <c r="E101" s="0" t="s">
        <v>51</v>
      </c>
      <c r="M101" s="6"/>
      <c r="N101" s="7" t="s">
        <v>47</v>
      </c>
      <c r="O101" s="8"/>
      <c r="P101" s="8"/>
      <c r="Q101" s="8"/>
      <c r="R101" s="8"/>
      <c r="S101" s="9"/>
      <c r="T101" s="9"/>
      <c r="U101" s="10"/>
    </row>
    <row r="102" customFormat="false" ht="13.8" hidden="false" customHeight="false" outlineLevel="0" collapsed="false">
      <c r="M102" s="11" t="s">
        <v>18</v>
      </c>
      <c r="N102" s="12" t="s">
        <v>19</v>
      </c>
      <c r="O102" s="12" t="s">
        <v>20</v>
      </c>
      <c r="P102" s="12" t="s">
        <v>21</v>
      </c>
      <c r="Q102" s="12" t="s">
        <v>22</v>
      </c>
      <c r="R102" s="12" t="s">
        <v>23</v>
      </c>
      <c r="S102" s="12" t="s">
        <v>24</v>
      </c>
      <c r="T102" s="12" t="s">
        <v>25</v>
      </c>
      <c r="U102" s="13" t="s">
        <v>26</v>
      </c>
    </row>
    <row r="103" customFormat="false" ht="13.8" hidden="false" customHeight="false" outlineLevel="0" collapsed="false">
      <c r="A103" s="0" t="s">
        <v>39</v>
      </c>
      <c r="M103" s="14" t="s">
        <v>27</v>
      </c>
      <c r="N103" s="12" t="n">
        <f aca="false">(N35/16)*(0.000008)*3.3</f>
        <v>57.024</v>
      </c>
      <c r="O103" s="12" t="n">
        <f aca="false">(O35/16)*(0.000008)*3.3</f>
        <v>114.048</v>
      </c>
      <c r="P103" s="12" t="n">
        <f aca="false">(P35/16)*(0.000008)*3.3</f>
        <v>228.096</v>
      </c>
      <c r="Q103" s="12" t="n">
        <f aca="false">(Q35/16)*(0.000008)*3.3</f>
        <v>456.192</v>
      </c>
      <c r="R103" s="12" t="n">
        <f aca="false">(R35/16)*(0.000008)*3.3</f>
        <v>1140.48</v>
      </c>
      <c r="S103" s="12" t="n">
        <f aca="false">(S35/16)*(0.000008)*3.3</f>
        <v>1596.672</v>
      </c>
      <c r="T103" s="12" t="n">
        <f aca="false">(T35/16)*(0.000008)*3.3</f>
        <v>7070.976</v>
      </c>
      <c r="U103" s="12" t="n">
        <f aca="false">(U35/16)*(0.000008)*3.3</f>
        <v>83259</v>
      </c>
    </row>
    <row r="104" customFormat="false" ht="13.8" hidden="false" customHeight="false" outlineLevel="0" collapsed="false">
      <c r="A104" s="6"/>
      <c r="B104" s="7" t="s">
        <v>47</v>
      </c>
      <c r="C104" s="8"/>
      <c r="D104" s="8"/>
      <c r="E104" s="8"/>
      <c r="F104" s="8"/>
      <c r="G104" s="9"/>
      <c r="H104" s="9"/>
      <c r="I104" s="10"/>
      <c r="M104" s="14" t="s">
        <v>28</v>
      </c>
      <c r="N104" s="12" t="n">
        <f aca="false">(N36/16)*(0.000008)*3.3</f>
        <v>285.12</v>
      </c>
      <c r="O104" s="12" t="n">
        <f aca="false">(O36/16)*(0.000008)*3.3</f>
        <v>570.24</v>
      </c>
      <c r="P104" s="12" t="n">
        <f aca="false">(P36/16)*(0.000008)*3.3</f>
        <v>1140.48</v>
      </c>
      <c r="Q104" s="12" t="n">
        <f aca="false">(Q36/16)*(0.000008)*3.3</f>
        <v>2280.96</v>
      </c>
      <c r="R104" s="12" t="n">
        <f aca="false">(R36/16)*(0.000008)*3.3</f>
        <v>5702.4</v>
      </c>
      <c r="S104" s="12" t="n">
        <f aca="false">(S36/16)*(0.000008)*3.3</f>
        <v>7983.36</v>
      </c>
      <c r="T104" s="12" t="n">
        <f aca="false">(T36/16)*(0.000008)*3.3</f>
        <v>35354.88</v>
      </c>
      <c r="U104" s="12" t="n">
        <f aca="false">(U36/16)*(0.000008)*3.3</f>
        <v>416295</v>
      </c>
    </row>
    <row r="105" customFormat="false" ht="13.8" hidden="false" customHeight="false" outlineLevel="0" collapsed="false">
      <c r="A105" s="11" t="s">
        <v>18</v>
      </c>
      <c r="B105" s="12" t="s">
        <v>19</v>
      </c>
      <c r="C105" s="12" t="s">
        <v>20</v>
      </c>
      <c r="D105" s="12" t="s">
        <v>21</v>
      </c>
      <c r="E105" s="12" t="s">
        <v>22</v>
      </c>
      <c r="F105" s="12" t="s">
        <v>23</v>
      </c>
      <c r="G105" s="12" t="s">
        <v>24</v>
      </c>
      <c r="H105" s="12" t="s">
        <v>25</v>
      </c>
      <c r="I105" s="13" t="s">
        <v>26</v>
      </c>
      <c r="M105" s="14" t="s">
        <v>29</v>
      </c>
      <c r="N105" s="12" t="n">
        <f aca="false">(N37/16)*(0.000008)*3.3</f>
        <v>570.24</v>
      </c>
      <c r="O105" s="12" t="n">
        <f aca="false">(O37/16)*(0.000008)*3.3</f>
        <v>1140.48</v>
      </c>
      <c r="P105" s="12" t="n">
        <f aca="false">(P37/16)*(0.000008)*3.3</f>
        <v>2280.96</v>
      </c>
      <c r="Q105" s="12" t="n">
        <f aca="false">(Q37/16)*(0.000008)*3.3</f>
        <v>4561.92</v>
      </c>
      <c r="R105" s="12" t="n">
        <f aca="false">(R37/16)*(0.000008)*3.3</f>
        <v>11404.8</v>
      </c>
      <c r="S105" s="12" t="n">
        <f aca="false">(S37/16)*(0.000008)*3.3</f>
        <v>15966.72</v>
      </c>
      <c r="T105" s="12" t="n">
        <f aca="false">(T37/16)*(0.000008)*3.3</f>
        <v>70709.76</v>
      </c>
      <c r="U105" s="12" t="n">
        <f aca="false">(U37/16)*(0.000008)*3.3</f>
        <v>832590</v>
      </c>
    </row>
    <row r="106" customFormat="false" ht="13.8" hidden="false" customHeight="false" outlineLevel="0" collapsed="false">
      <c r="A106" s="14" t="s">
        <v>27</v>
      </c>
      <c r="B106" s="15" t="n">
        <f aca="false">(0.0003)*3*(B36/8)</f>
        <v>79526.61</v>
      </c>
      <c r="C106" s="15" t="n">
        <f aca="false">(0.0003)*3*(C36/8)</f>
        <v>159053.22</v>
      </c>
      <c r="D106" s="15" t="n">
        <f aca="false">(0.0003)*3*(D36/8)</f>
        <v>318106.44</v>
      </c>
      <c r="E106" s="15" t="n">
        <f aca="false">(0.0003)*3*(E36/8)</f>
        <v>636212.88</v>
      </c>
      <c r="F106" s="15" t="n">
        <f aca="false">(0.0003)*3*(F36/8)</f>
        <v>1586250</v>
      </c>
      <c r="G106" s="15" t="n">
        <f aca="false">(0.0003)*3*(G36/8)</f>
        <v>2226375</v>
      </c>
      <c r="H106" s="15" t="n">
        <f aca="false">(0.0003)*3*(H36/8)</f>
        <v>9855000</v>
      </c>
      <c r="I106" s="15" t="n">
        <f aca="false">(0.0003)*3*(I36/8)</f>
        <v>116100000</v>
      </c>
      <c r="M106" s="14" t="s">
        <v>30</v>
      </c>
      <c r="N106" s="12" t="n">
        <f aca="false">(N38/16)*(0.000008)*3.3</f>
        <v>1140.48</v>
      </c>
      <c r="O106" s="12" t="n">
        <f aca="false">(O38/16)*(0.000008)*3.3</f>
        <v>2280.96</v>
      </c>
      <c r="P106" s="12" t="n">
        <f aca="false">(P38/16)*(0.000008)*3.3</f>
        <v>4561.92</v>
      </c>
      <c r="Q106" s="12" t="n">
        <f aca="false">(Q38/16)*(0.000008)*3.3</f>
        <v>9123.84</v>
      </c>
      <c r="R106" s="12" t="n">
        <f aca="false">(R38/16)*(0.000008)*3.3</f>
        <v>22809.6</v>
      </c>
      <c r="S106" s="12" t="n">
        <f aca="false">(S38/16)*(0.000008)*3.3</f>
        <v>31933.44</v>
      </c>
      <c r="T106" s="12" t="n">
        <f aca="false">(T38/16)*(0.000008)*3.3</f>
        <v>141419.52</v>
      </c>
      <c r="U106" s="12" t="n">
        <f aca="false">(U38/16)*(0.000008)*3.3</f>
        <v>1665180</v>
      </c>
    </row>
    <row r="107" customFormat="false" ht="13.8" hidden="false" customHeight="false" outlineLevel="0" collapsed="false">
      <c r="A107" s="14" t="s">
        <v>28</v>
      </c>
      <c r="B107" s="15" t="n">
        <f aca="false">(0.0003)*3*(B37/8)</f>
        <v>397633.05</v>
      </c>
      <c r="C107" s="15" t="n">
        <f aca="false">(0.0003)*3*(C37/8)</f>
        <v>795266.1</v>
      </c>
      <c r="D107" s="15" t="n">
        <f aca="false">(0.0003)*3*(D37/8)</f>
        <v>1590532.2</v>
      </c>
      <c r="E107" s="15" t="n">
        <f aca="false">(0.0003)*3*(E37/8)</f>
        <v>3181064.4</v>
      </c>
      <c r="F107" s="15" t="n">
        <f aca="false">(0.0003)*3*(F37/8)</f>
        <v>7931250</v>
      </c>
      <c r="G107" s="15" t="n">
        <f aca="false">(0.0003)*3*(G37/8)</f>
        <v>11131875</v>
      </c>
      <c r="H107" s="15" t="n">
        <f aca="false">(0.0003)*3*(H37/8)</f>
        <v>49275000</v>
      </c>
      <c r="I107" s="15" t="n">
        <f aca="false">(0.0003)*3*(I37/8)</f>
        <v>580500000</v>
      </c>
      <c r="M107" s="14" t="s">
        <v>31</v>
      </c>
      <c r="N107" s="12" t="n">
        <f aca="false">(N39/16)*(0.000008)*3.3</f>
        <v>1710.72</v>
      </c>
      <c r="O107" s="12" t="n">
        <f aca="false">(O39/16)*(0.000008)*3.3</f>
        <v>3421.44</v>
      </c>
      <c r="P107" s="12" t="n">
        <f aca="false">(P39/16)*(0.000008)*3.3</f>
        <v>6842.88</v>
      </c>
      <c r="Q107" s="12" t="n">
        <f aca="false">(Q39/16)*(0.000008)*3.3</f>
        <v>13685.76</v>
      </c>
      <c r="R107" s="12" t="n">
        <f aca="false">(R39/16)*(0.000008)*3.3</f>
        <v>34214.4</v>
      </c>
      <c r="S107" s="12" t="n">
        <f aca="false">(S39/16)*(0.000008)*3.3</f>
        <v>47900.16</v>
      </c>
      <c r="T107" s="12" t="n">
        <f aca="false">(T39/16)*(0.000008)*3.3</f>
        <v>212129.28</v>
      </c>
      <c r="U107" s="12" t="n">
        <f aca="false">(U39/16)*(0.000008)*3.3</f>
        <v>2497770</v>
      </c>
    </row>
    <row r="108" customFormat="false" ht="13.8" hidden="false" customHeight="false" outlineLevel="0" collapsed="false">
      <c r="A108" s="14" t="s">
        <v>29</v>
      </c>
      <c r="B108" s="15" t="n">
        <f aca="false">(0.0003)*3*(B38/8)</f>
        <v>795266.1</v>
      </c>
      <c r="C108" s="15" t="n">
        <f aca="false">(0.0003)*3*(C38/8)</f>
        <v>1590532.2</v>
      </c>
      <c r="D108" s="15" t="n">
        <f aca="false">(0.0003)*3*(D38/8)</f>
        <v>3181064.4</v>
      </c>
      <c r="E108" s="15" t="n">
        <f aca="false">(0.0003)*3*(E38/8)</f>
        <v>6362128.8</v>
      </c>
      <c r="F108" s="15" t="n">
        <f aca="false">(0.0003)*3*(F38/8)</f>
        <v>15862500</v>
      </c>
      <c r="G108" s="15" t="n">
        <f aca="false">(0.0003)*3*(G38/8)</f>
        <v>22263750</v>
      </c>
      <c r="H108" s="15" t="n">
        <f aca="false">(0.0003)*3*(H38/8)</f>
        <v>98550000</v>
      </c>
      <c r="I108" s="15" t="n">
        <f aca="false">(0.0003)*3*(I38/8)</f>
        <v>1161000000</v>
      </c>
      <c r="M108" s="14" t="s">
        <v>32</v>
      </c>
      <c r="N108" s="12" t="n">
        <f aca="false">(N40/16)*(0.000008)*3.3</f>
        <v>2566.08</v>
      </c>
      <c r="O108" s="12" t="n">
        <f aca="false">(O40/16)*(0.000008)*3.3</f>
        <v>5132.16</v>
      </c>
      <c r="P108" s="12" t="n">
        <f aca="false">(P40/16)*(0.000008)*3.3</f>
        <v>10264.32</v>
      </c>
      <c r="Q108" s="12" t="n">
        <f aca="false">(Q40/16)*(0.000008)*3.3</f>
        <v>20528.64</v>
      </c>
      <c r="R108" s="12" t="n">
        <f aca="false">(R40/16)*(0.000008)*3.3</f>
        <v>51321.6</v>
      </c>
      <c r="S108" s="12" t="n">
        <f aca="false">(S40/16)*(0.000008)*3.3</f>
        <v>71850.24</v>
      </c>
      <c r="T108" s="12" t="n">
        <f aca="false">(T40/16)*(0.000008)*3.3</f>
        <v>318193.92</v>
      </c>
      <c r="U108" s="12" t="n">
        <f aca="false">(U40/16)*(0.000008)*3.3</f>
        <v>3746655</v>
      </c>
    </row>
    <row r="109" customFormat="false" ht="13.8" hidden="false" customHeight="false" outlineLevel="0" collapsed="false">
      <c r="A109" s="14" t="s">
        <v>30</v>
      </c>
      <c r="B109" s="15" t="n">
        <f aca="false">(0.0003)*3*(B39/8)</f>
        <v>1590532.2</v>
      </c>
      <c r="C109" s="15" t="n">
        <f aca="false">(0.0003)*3*(C39/8)</f>
        <v>3181064.4</v>
      </c>
      <c r="D109" s="15" t="n">
        <f aca="false">(0.0003)*3*(D39/8)</f>
        <v>6362128.8</v>
      </c>
      <c r="E109" s="15" t="n">
        <f aca="false">(0.0003)*3*(E39/8)</f>
        <v>12724257.6</v>
      </c>
      <c r="F109" s="15" t="n">
        <f aca="false">(0.0003)*3*(F39/8)</f>
        <v>31725000</v>
      </c>
      <c r="G109" s="15" t="n">
        <f aca="false">(0.0003)*3*(G39/8)</f>
        <v>44527500</v>
      </c>
      <c r="H109" s="15" t="n">
        <f aca="false">(0.0003)*3*(H39/8)</f>
        <v>197100000</v>
      </c>
      <c r="I109" s="15" t="n">
        <f aca="false">(0.0003)*3*(I39/8)</f>
        <v>2322000000</v>
      </c>
      <c r="M109" s="14" t="s">
        <v>33</v>
      </c>
      <c r="N109" s="12" t="n">
        <f aca="false">(N41/16)*(0.000008)*3.3</f>
        <v>3421.44</v>
      </c>
      <c r="O109" s="12" t="n">
        <f aca="false">(O41/16)*(0.000008)*3.3</f>
        <v>6842.88</v>
      </c>
      <c r="P109" s="12" t="n">
        <f aca="false">(P41/16)*(0.000008)*3.3</f>
        <v>13685.76</v>
      </c>
      <c r="Q109" s="12" t="n">
        <f aca="false">(Q41/16)*(0.000008)*3.3</f>
        <v>27371.52</v>
      </c>
      <c r="R109" s="12" t="n">
        <f aca="false">(R41/16)*(0.000008)*3.3</f>
        <v>68428.8</v>
      </c>
      <c r="S109" s="12" t="n">
        <f aca="false">(S41/16)*(0.000008)*3.3</f>
        <v>95800.32</v>
      </c>
      <c r="T109" s="12" t="n">
        <f aca="false">(T41/16)*(0.000008)*3.3</f>
        <v>424258.56</v>
      </c>
      <c r="U109" s="12" t="n">
        <f aca="false">(U41/16)*(0.000008)*3.3</f>
        <v>4995540</v>
      </c>
    </row>
    <row r="110" customFormat="false" ht="13.8" hidden="false" customHeight="false" outlineLevel="0" collapsed="false">
      <c r="A110" s="14" t="s">
        <v>31</v>
      </c>
      <c r="B110" s="15" t="n">
        <f aca="false">(0.0003)*3*(B40/8)</f>
        <v>2385798.3</v>
      </c>
      <c r="C110" s="15" t="n">
        <f aca="false">(0.0003)*3*(C40/8)</f>
        <v>4771596.6</v>
      </c>
      <c r="D110" s="15" t="n">
        <f aca="false">(0.0003)*3*(D40/8)</f>
        <v>9543193.2</v>
      </c>
      <c r="E110" s="15" t="n">
        <f aca="false">(0.0003)*3*(E40/8)</f>
        <v>19086386.4</v>
      </c>
      <c r="F110" s="15" t="n">
        <f aca="false">(0.0003)*3*(F40/8)</f>
        <v>47587500</v>
      </c>
      <c r="G110" s="15" t="n">
        <f aca="false">(0.0003)*3*(G40/8)</f>
        <v>66791250</v>
      </c>
      <c r="H110" s="15" t="n">
        <f aca="false">(0.0003)*3*(H40/8)</f>
        <v>295650000</v>
      </c>
      <c r="I110" s="15" t="n">
        <f aca="false">(0.0003)*3*(I40/8)</f>
        <v>3483000000</v>
      </c>
      <c r="M110" s="14" t="s">
        <v>34</v>
      </c>
      <c r="N110" s="12" t="n">
        <f aca="false">(N42/16)*(0.000008)*3.3</f>
        <v>6842.88</v>
      </c>
      <c r="O110" s="12" t="n">
        <f aca="false">(O42/16)*(0.000008)*3.3</f>
        <v>13685.76</v>
      </c>
      <c r="P110" s="12" t="n">
        <f aca="false">(P42/16)*(0.000008)*3.3</f>
        <v>27371.52</v>
      </c>
      <c r="Q110" s="12" t="n">
        <f aca="false">(Q42/16)*(0.000008)*3.3</f>
        <v>54743.04</v>
      </c>
      <c r="R110" s="12" t="n">
        <f aca="false">(R42/16)*(0.000008)*3.3</f>
        <v>136857.6</v>
      </c>
      <c r="S110" s="12" t="n">
        <f aca="false">(S42/16)*(0.000008)*3.3</f>
        <v>191600.64</v>
      </c>
      <c r="T110" s="12" t="n">
        <f aca="false">(T42/16)*(0.000008)*3.3</f>
        <v>848517.12</v>
      </c>
      <c r="U110" s="12" t="n">
        <f aca="false">(U42/16)*(0.000008)*3.3</f>
        <v>9991080</v>
      </c>
    </row>
    <row r="111" customFormat="false" ht="13.8" hidden="false" customHeight="false" outlineLevel="0" collapsed="false">
      <c r="A111" s="14" t="s">
        <v>32</v>
      </c>
      <c r="B111" s="15" t="n">
        <f aca="false">(0.0003)*3*(B41/8)</f>
        <v>3578697.45</v>
      </c>
      <c r="C111" s="15" t="n">
        <f aca="false">(0.0003)*3*(C41/8)</f>
        <v>7157394.9</v>
      </c>
      <c r="D111" s="15" t="n">
        <f aca="false">(0.0003)*3*(D41/8)</f>
        <v>14314789.8</v>
      </c>
      <c r="E111" s="15" t="n">
        <f aca="false">(0.0003)*3*(E41/8)</f>
        <v>28629579.6</v>
      </c>
      <c r="F111" s="15" t="n">
        <f aca="false">(0.0003)*3*(F41/8)</f>
        <v>71381250</v>
      </c>
      <c r="G111" s="15" t="n">
        <f aca="false">(0.0003)*3*(G41/8)</f>
        <v>100186875</v>
      </c>
      <c r="H111" s="15" t="n">
        <f aca="false">(0.0003)*3*(H41/8)</f>
        <v>443475000</v>
      </c>
      <c r="I111" s="15" t="n">
        <f aca="false">(0.0003)*3*(I41/8)</f>
        <v>5224500000</v>
      </c>
      <c r="M111" s="14" t="s">
        <v>19</v>
      </c>
      <c r="N111" s="12" t="n">
        <f aca="false">(N43/16)*(0.000008)*3.3</f>
        <v>20528.64</v>
      </c>
      <c r="O111" s="12" t="n">
        <f aca="false">(O43/16)*(0.000008)*3.3</f>
        <v>41057.28</v>
      </c>
      <c r="P111" s="12" t="n">
        <f aca="false">(P43/16)*(0.000008)*3.3</f>
        <v>82114.56</v>
      </c>
      <c r="Q111" s="12" t="n">
        <f aca="false">(Q43/16)*(0.000008)*3.3</f>
        <v>164229.12</v>
      </c>
      <c r="R111" s="12" t="n">
        <f aca="false">(R43/16)*(0.000008)*3.3</f>
        <v>410572.8</v>
      </c>
      <c r="S111" s="12" t="n">
        <f aca="false">(S43/16)*(0.000008)*3.3</f>
        <v>574801.92</v>
      </c>
      <c r="T111" s="12" t="n">
        <f aca="false">(T43/16)*(0.000008)*3.3</f>
        <v>2545551.36</v>
      </c>
      <c r="U111" s="12" t="n">
        <f aca="false">(U43/16)*(0.000008)*3.3</f>
        <v>29973240</v>
      </c>
    </row>
    <row r="112" customFormat="false" ht="13.8" hidden="false" customHeight="false" outlineLevel="0" collapsed="false">
      <c r="A112" s="14" t="s">
        <v>33</v>
      </c>
      <c r="B112" s="15" t="n">
        <f aca="false">(0.0003)*3*(B42/8)</f>
        <v>4771596.6</v>
      </c>
      <c r="C112" s="15" t="n">
        <f aca="false">(0.0003)*3*(C42/8)</f>
        <v>9543193.2</v>
      </c>
      <c r="D112" s="15" t="n">
        <f aca="false">(0.0003)*3*(D42/8)</f>
        <v>19086386.4</v>
      </c>
      <c r="E112" s="15" t="n">
        <f aca="false">(0.0003)*3*(E42/8)</f>
        <v>38172772.8</v>
      </c>
      <c r="F112" s="15" t="n">
        <f aca="false">(0.0003)*3*(F42/8)</f>
        <v>95175000</v>
      </c>
      <c r="G112" s="15" t="n">
        <f aca="false">(0.0003)*3*(G42/8)</f>
        <v>133582500</v>
      </c>
      <c r="H112" s="15" t="n">
        <f aca="false">(0.0003)*3*(H42/8)</f>
        <v>591300000</v>
      </c>
      <c r="I112" s="15" t="n">
        <f aca="false">(0.0003)*3*(I42/8)</f>
        <v>6966000000</v>
      </c>
      <c r="M112" s="14" t="s">
        <v>20</v>
      </c>
      <c r="N112" s="12" t="n">
        <f aca="false">(N44/16)*(0.000008)*3.3</f>
        <v>44478.72</v>
      </c>
      <c r="O112" s="12" t="n">
        <f aca="false">(O44/16)*(0.000008)*3.3</f>
        <v>88957.44</v>
      </c>
      <c r="P112" s="12" t="n">
        <f aca="false">(P44/16)*(0.000008)*3.3</f>
        <v>177914.88</v>
      </c>
      <c r="Q112" s="12" t="n">
        <f aca="false">(Q44/16)*(0.000008)*3.3</f>
        <v>355829.76</v>
      </c>
      <c r="R112" s="12" t="n">
        <f aca="false">(R44/16)*(0.000008)*3.3</f>
        <v>889574.4</v>
      </c>
      <c r="S112" s="12" t="n">
        <f aca="false">(S44/16)*(0.000008)*3.3</f>
        <v>1245404.16</v>
      </c>
      <c r="T112" s="12" t="n">
        <f aca="false">(T44/16)*(0.000008)*3.3</f>
        <v>5515361.28</v>
      </c>
      <c r="U112" s="12" t="n">
        <f aca="false">(U44/16)*(0.000008)*3.3</f>
        <v>64942020</v>
      </c>
    </row>
    <row r="113" customFormat="false" ht="13.8" hidden="false" customHeight="false" outlineLevel="0" collapsed="false">
      <c r="A113" s="14" t="s">
        <v>34</v>
      </c>
      <c r="B113" s="15" t="n">
        <f aca="false">(0.0003)*3*(B43/8)</f>
        <v>9543193.2</v>
      </c>
      <c r="C113" s="15" t="n">
        <f aca="false">(0.0003)*3*(C43/8)</f>
        <v>19086386.4</v>
      </c>
      <c r="D113" s="15" t="n">
        <f aca="false">(0.0003)*3*(D43/8)</f>
        <v>38172772.8</v>
      </c>
      <c r="E113" s="15" t="n">
        <f aca="false">(0.0003)*3*(E43/8)</f>
        <v>76345545.6</v>
      </c>
      <c r="F113" s="15" t="n">
        <f aca="false">(0.0003)*3*(F43/8)</f>
        <v>190350000</v>
      </c>
      <c r="G113" s="15" t="n">
        <f aca="false">(0.0003)*3*(G43/8)</f>
        <v>267165000</v>
      </c>
      <c r="H113" s="15" t="n">
        <f aca="false">(0.0003)*3*(H43/8)</f>
        <v>1182600000</v>
      </c>
      <c r="I113" s="15" t="n">
        <f aca="false">(0.0003)*3*(I43/8)</f>
        <v>13932000000</v>
      </c>
      <c r="M113" s="14" t="s">
        <v>35</v>
      </c>
      <c r="N113" s="12" t="n">
        <f aca="false">(N45/16)*(0.000008)*3.3</f>
        <v>54743.04</v>
      </c>
      <c r="O113" s="12" t="n">
        <f aca="false">(O45/16)*(0.000008)*3.3</f>
        <v>109486.08</v>
      </c>
      <c r="P113" s="12" t="n">
        <f aca="false">(P45/16)*(0.000008)*3.3</f>
        <v>218972.16</v>
      </c>
      <c r="Q113" s="12" t="n">
        <f aca="false">(Q45/16)*(0.000008)*3.3</f>
        <v>437944.32</v>
      </c>
      <c r="R113" s="12" t="n">
        <f aca="false">(R45/16)*(0.000008)*3.3</f>
        <v>1094860.8</v>
      </c>
      <c r="S113" s="12" t="n">
        <f aca="false">(S45/16)*(0.000008)*3.3</f>
        <v>1532805.12</v>
      </c>
      <c r="T113" s="12" t="n">
        <f aca="false">(T45/16)*(0.000008)*3.3</f>
        <v>6788136.96</v>
      </c>
      <c r="U113" s="12" t="n">
        <f aca="false">(U45/16)*(0.000008)*3.3</f>
        <v>79928640</v>
      </c>
    </row>
    <row r="114" customFormat="false" ht="13.8" hidden="false" customHeight="false" outlineLevel="0" collapsed="false">
      <c r="A114" s="14" t="s">
        <v>19</v>
      </c>
      <c r="B114" s="15" t="n">
        <f aca="false">(0.0003)*3*(B44/8)</f>
        <v>28629579.6</v>
      </c>
      <c r="C114" s="15" t="n">
        <f aca="false">(0.0003)*3*(C44/8)</f>
        <v>57259159.2</v>
      </c>
      <c r="D114" s="15" t="n">
        <f aca="false">(0.0003)*3*(D44/8)</f>
        <v>114518318.4</v>
      </c>
      <c r="E114" s="15" t="n">
        <f aca="false">(0.0003)*3*(E44/8)</f>
        <v>229036636.8</v>
      </c>
      <c r="F114" s="15" t="n">
        <f aca="false">(0.0003)*3*(F44/8)</f>
        <v>571050000</v>
      </c>
      <c r="G114" s="15" t="n">
        <f aca="false">(0.0003)*3*(G44/8)</f>
        <v>801495000</v>
      </c>
      <c r="H114" s="15" t="n">
        <f aca="false">(0.0003)*3*(H44/8)</f>
        <v>3547800000</v>
      </c>
      <c r="I114" s="15" t="n">
        <f aca="false">(0.0003)*3*(I44/8)</f>
        <v>41796000000</v>
      </c>
      <c r="M114" s="14" t="s">
        <v>36</v>
      </c>
      <c r="N114" s="12" t="n">
        <f aca="false">(N46/16)*(0.000008)*3.3</f>
        <v>82114.56</v>
      </c>
      <c r="O114" s="12" t="n">
        <f aca="false">(O46/16)*(0.000008)*3.3</f>
        <v>164229.12</v>
      </c>
      <c r="P114" s="12" t="n">
        <f aca="false">(P46/16)*(0.000008)*3.3</f>
        <v>328458.24</v>
      </c>
      <c r="Q114" s="12" t="n">
        <f aca="false">(Q46/16)*(0.000008)*3.3</f>
        <v>656916.48</v>
      </c>
      <c r="R114" s="12" t="n">
        <f aca="false">(R46/16)*(0.000008)*3.3</f>
        <v>1642291.2</v>
      </c>
      <c r="S114" s="12" t="n">
        <f aca="false">(S46/16)*(0.000008)*3.3</f>
        <v>2299207.68</v>
      </c>
      <c r="T114" s="12" t="n">
        <f aca="false">(T46/16)*(0.000008)*3.3</f>
        <v>10182205.44</v>
      </c>
      <c r="U114" s="12" t="n">
        <f aca="false">(U46/16)*(0.000008)*3.3</f>
        <v>119892960</v>
      </c>
    </row>
    <row r="115" customFormat="false" ht="13.8" hidden="false" customHeight="false" outlineLevel="0" collapsed="false">
      <c r="A115" s="14" t="s">
        <v>20</v>
      </c>
      <c r="B115" s="15" t="n">
        <f aca="false">(0.0003)*3*(B45/8)</f>
        <v>62030755.8</v>
      </c>
      <c r="C115" s="15" t="n">
        <f aca="false">(0.0003)*3*(C45/8)</f>
        <v>124061511.6</v>
      </c>
      <c r="D115" s="15" t="n">
        <f aca="false">(0.0003)*3*(D45/8)</f>
        <v>248123023.2</v>
      </c>
      <c r="E115" s="15" t="n">
        <f aca="false">(0.0003)*3*(E45/8)</f>
        <v>496246046.4</v>
      </c>
      <c r="F115" s="15" t="n">
        <f aca="false">(0.0003)*3*(F45/8)</f>
        <v>1237275000</v>
      </c>
      <c r="G115" s="15" t="n">
        <f aca="false">(0.0003)*3*(G45/8)</f>
        <v>1736572500</v>
      </c>
      <c r="H115" s="15" t="n">
        <f aca="false">(0.0003)*3*(H45/8)</f>
        <v>7686900000</v>
      </c>
      <c r="I115" s="15" t="n">
        <f aca="false">(0.0003)*3*(I45/8)</f>
        <v>90558000000</v>
      </c>
      <c r="M115" s="17" t="s">
        <v>22</v>
      </c>
      <c r="N115" s="18" t="n">
        <f aca="false">(N47/16)*(0.000008)*3.3</f>
        <v>164229.12</v>
      </c>
      <c r="O115" s="18" t="n">
        <f aca="false">(O47/16)*(0.000008)*3.3</f>
        <v>328458.24</v>
      </c>
      <c r="P115" s="18" t="n">
        <f aca="false">(P47/16)*(0.000008)*3.3</f>
        <v>656916.48</v>
      </c>
      <c r="Q115" s="18" t="n">
        <f aca="false">(Q47/16)*(0.000008)*3.3</f>
        <v>1313832.96</v>
      </c>
      <c r="R115" s="18" t="n">
        <f aca="false">(R47/16)*(0.000008)*3.3</f>
        <v>3284582.4</v>
      </c>
      <c r="S115" s="18" t="n">
        <f aca="false">(S47/16)*(0.000008)*3.3</f>
        <v>4598415.36</v>
      </c>
      <c r="T115" s="18" t="n">
        <f aca="false">(T47/16)*(0.000008)*3.3</f>
        <v>20364410.88</v>
      </c>
      <c r="U115" s="18" t="n">
        <f aca="false">(U47/16)*(0.000008)*3.3</f>
        <v>239785920</v>
      </c>
    </row>
    <row r="116" customFormat="false" ht="13.8" hidden="false" customHeight="false" outlineLevel="0" collapsed="false">
      <c r="A116" s="14" t="s">
        <v>35</v>
      </c>
      <c r="B116" s="15" t="n">
        <f aca="false">(0.0003)*3*(B46/8)</f>
        <v>76345545.6</v>
      </c>
      <c r="C116" s="15" t="n">
        <f aca="false">(0.0003)*3*(C46/8)</f>
        <v>152691091.2</v>
      </c>
      <c r="D116" s="15" t="n">
        <f aca="false">(0.0003)*3*(D46/8)</f>
        <v>305382182.4</v>
      </c>
      <c r="E116" s="15" t="n">
        <f aca="false">(0.0003)*3*(E46/8)</f>
        <v>610764364.8</v>
      </c>
      <c r="F116" s="15" t="n">
        <f aca="false">(0.0003)*3*(F46/8)</f>
        <v>1522800000</v>
      </c>
      <c r="G116" s="15" t="n">
        <f aca="false">(0.0003)*3*(G46/8)</f>
        <v>2137320000</v>
      </c>
      <c r="H116" s="15" t="n">
        <f aca="false">(0.0003)*3*(H46/8)</f>
        <v>9460800000</v>
      </c>
      <c r="I116" s="15" t="n">
        <f aca="false">(0.0003)*3*(I46/8)</f>
        <v>111456000000</v>
      </c>
    </row>
    <row r="117" customFormat="false" ht="13.8" hidden="false" customHeight="false" outlineLevel="0" collapsed="false">
      <c r="A117" s="14" t="s">
        <v>36</v>
      </c>
      <c r="B117" s="15" t="n">
        <f aca="false">(0.0003)*3*(B47/8)</f>
        <v>114518318.4</v>
      </c>
      <c r="C117" s="15" t="n">
        <f aca="false">(0.0003)*3*(C47/8)</f>
        <v>229036636.8</v>
      </c>
      <c r="D117" s="15" t="n">
        <f aca="false">(0.0003)*3*(D47/8)</f>
        <v>458073273.6</v>
      </c>
      <c r="E117" s="15" t="n">
        <f aca="false">(0.0003)*3*(E47/8)</f>
        <v>916146547.2</v>
      </c>
      <c r="F117" s="15" t="n">
        <f aca="false">(0.0003)*3*(F47/8)</f>
        <v>2284200000</v>
      </c>
      <c r="G117" s="15" t="n">
        <f aca="false">(0.0003)*3*(G47/8)</f>
        <v>3205980000</v>
      </c>
      <c r="H117" s="15" t="n">
        <f aca="false">(0.0003)*3*(H47/8)</f>
        <v>14191200000</v>
      </c>
      <c r="I117" s="15" t="n">
        <f aca="false">(0.0003)*3*(I47/8)</f>
        <v>167184000000</v>
      </c>
    </row>
    <row r="118" customFormat="false" ht="13.8" hidden="false" customHeight="false" outlineLevel="0" collapsed="false">
      <c r="A118" s="17" t="s">
        <v>22</v>
      </c>
      <c r="B118" s="15" t="n">
        <f aca="false">(0.0003)*3*(B48/8)</f>
        <v>229036636.8</v>
      </c>
      <c r="C118" s="15" t="n">
        <f aca="false">(0.0003)*3*(C48/8)</f>
        <v>458073273.6</v>
      </c>
      <c r="D118" s="15" t="n">
        <f aca="false">(0.0003)*3*(D48/8)</f>
        <v>916146547.2</v>
      </c>
      <c r="E118" s="15" t="n">
        <f aca="false">(0.0003)*3*(E48/8)</f>
        <v>1832293094.4</v>
      </c>
      <c r="F118" s="15" t="n">
        <f aca="false">(0.0003)*3*(F48/8)</f>
        <v>4568400000</v>
      </c>
      <c r="G118" s="15" t="n">
        <f aca="false">(0.0003)*3*(G48/8)</f>
        <v>6411960000</v>
      </c>
      <c r="H118" s="15" t="n">
        <f aca="false">(0.0003)*3*(H48/8)</f>
        <v>28382400000</v>
      </c>
      <c r="I118" s="15" t="n">
        <f aca="false">(0.0003)*3*(I48/8)</f>
        <v>334368000000</v>
      </c>
    </row>
    <row r="119" customFormat="false" ht="13.8" hidden="false" customHeight="false" outlineLevel="0" collapsed="false"/>
    <row r="120" customFormat="false" ht="13.8" hidden="false" customHeight="false" outlineLevel="0" collapsed="false">
      <c r="M120" s="0" t="s">
        <v>52</v>
      </c>
    </row>
    <row r="121" customFormat="false" ht="13.8" hidden="false" customHeight="false" outlineLevel="0" collapsed="false">
      <c r="M121" s="6"/>
      <c r="N121" s="7" t="s">
        <v>47</v>
      </c>
      <c r="O121" s="8"/>
      <c r="P121" s="8"/>
      <c r="Q121" s="8"/>
      <c r="R121" s="8"/>
      <c r="S121" s="9"/>
      <c r="T121" s="9"/>
      <c r="U121" s="10"/>
    </row>
    <row r="122" customFormat="false" ht="13.8" hidden="false" customHeight="false" outlineLevel="0" collapsed="false">
      <c r="M122" s="11" t="s">
        <v>18</v>
      </c>
      <c r="N122" s="12" t="s">
        <v>19</v>
      </c>
      <c r="O122" s="12" t="s">
        <v>20</v>
      </c>
      <c r="P122" s="12" t="s">
        <v>21</v>
      </c>
      <c r="Q122" s="12" t="s">
        <v>22</v>
      </c>
      <c r="R122" s="12" t="s">
        <v>23</v>
      </c>
      <c r="S122" s="12" t="s">
        <v>24</v>
      </c>
      <c r="T122" s="12" t="s">
        <v>25</v>
      </c>
      <c r="U122" s="13" t="s">
        <v>26</v>
      </c>
    </row>
    <row r="123" customFormat="false" ht="13.8" hidden="false" customHeight="false" outlineLevel="0" collapsed="false">
      <c r="M123" s="14" t="s">
        <v>27</v>
      </c>
      <c r="N123" s="12" t="n">
        <f aca="false">(N56/16)*(0.000002)*3.3</f>
        <v>2.09385</v>
      </c>
      <c r="O123" s="12" t="n">
        <f aca="false">(O56/16)*(0.000002)*3.3</f>
        <v>4.1877</v>
      </c>
      <c r="P123" s="12" t="n">
        <f aca="false">(P56/16)*(0.000002)*3.3</f>
        <v>8.3754</v>
      </c>
      <c r="Q123" s="12" t="n">
        <f aca="false">(Q56/16)*(0.000002)*3.3</f>
        <v>16.7508</v>
      </c>
      <c r="R123" s="12" t="n">
        <f aca="false">(R56/16)*(0.000002)*3.3</f>
        <v>41.877</v>
      </c>
      <c r="S123" s="12" t="n">
        <f aca="false">(S56/16)*(0.000002)*3.3</f>
        <v>58.6278</v>
      </c>
      <c r="T123" s="12" t="n">
        <f aca="false">(T56/16)*(0.000002)*3.3</f>
        <v>259.6374</v>
      </c>
      <c r="U123" s="12" t="n">
        <f aca="false">(U56/16)*(0.000002)*3.3</f>
        <v>3057.021</v>
      </c>
    </row>
    <row r="124" customFormat="false" ht="13.8" hidden="false" customHeight="false" outlineLevel="0" collapsed="false">
      <c r="M124" s="14" t="s">
        <v>28</v>
      </c>
      <c r="N124" s="12" t="n">
        <f aca="false">(N57/16)*(0.000002)*3.3</f>
        <v>10.46925</v>
      </c>
      <c r="O124" s="12" t="n">
        <f aca="false">(O57/16)*(0.000002)*3.3</f>
        <v>20.9385</v>
      </c>
      <c r="P124" s="12" t="n">
        <f aca="false">(P57/16)*(0.000002)*3.3</f>
        <v>41.877</v>
      </c>
      <c r="Q124" s="12" t="n">
        <f aca="false">(Q57/16)*(0.000002)*3.3</f>
        <v>83.754</v>
      </c>
      <c r="R124" s="12" t="n">
        <f aca="false">(R57/16)*(0.000002)*3.3</f>
        <v>209.385</v>
      </c>
      <c r="S124" s="12" t="n">
        <f aca="false">(S57/16)*(0.000002)*3.3</f>
        <v>293.139</v>
      </c>
      <c r="T124" s="12" t="n">
        <f aca="false">(T57/16)*(0.000002)*3.3</f>
        <v>1298.187</v>
      </c>
      <c r="U124" s="12" t="n">
        <f aca="false">(U57/16)*(0.000002)*3.3</f>
        <v>15285.105</v>
      </c>
    </row>
    <row r="125" customFormat="false" ht="17.35" hidden="false" customHeight="false" outlineLevel="0" collapsed="false">
      <c r="A125" s="23" t="s">
        <v>53</v>
      </c>
      <c r="B125" s="23"/>
      <c r="C125" s="23"/>
      <c r="D125" s="23"/>
      <c r="E125" s="23"/>
      <c r="F125" s="23"/>
      <c r="G125" s="23"/>
      <c r="H125" s="24"/>
      <c r="I125" s="24"/>
      <c r="M125" s="14" t="s">
        <v>29</v>
      </c>
      <c r="N125" s="12" t="n">
        <f aca="false">(N58/16)*(0.000002)*3.3</f>
        <v>20.9385</v>
      </c>
      <c r="O125" s="12" t="n">
        <f aca="false">(O58/16)*(0.000002)*3.3</f>
        <v>41.877</v>
      </c>
      <c r="P125" s="12" t="n">
        <f aca="false">(P58/16)*(0.000002)*3.3</f>
        <v>83.754</v>
      </c>
      <c r="Q125" s="12" t="n">
        <f aca="false">(Q58/16)*(0.000002)*3.3</f>
        <v>167.508</v>
      </c>
      <c r="R125" s="12" t="n">
        <f aca="false">(R58/16)*(0.000002)*3.3</f>
        <v>418.77</v>
      </c>
      <c r="S125" s="12" t="n">
        <f aca="false">(S58/16)*(0.000002)*3.3</f>
        <v>586.278</v>
      </c>
      <c r="T125" s="12" t="n">
        <f aca="false">(T58/16)*(0.000002)*3.3</f>
        <v>2596.374</v>
      </c>
      <c r="U125" s="12" t="n">
        <f aca="false">(U58/16)*(0.000002)*3.3</f>
        <v>30570.21</v>
      </c>
    </row>
    <row r="126" customFormat="false" ht="13.8" hidden="false" customHeight="false" outlineLevel="0" collapsed="false">
      <c r="A126" s="0" t="s">
        <v>54</v>
      </c>
      <c r="M126" s="14" t="s">
        <v>30</v>
      </c>
      <c r="N126" s="12" t="n">
        <f aca="false">(N59/16)*(0.000002)*3.3</f>
        <v>41.877</v>
      </c>
      <c r="O126" s="12" t="n">
        <f aca="false">(O59/16)*(0.000002)*3.3</f>
        <v>83.754</v>
      </c>
      <c r="P126" s="12" t="n">
        <f aca="false">(P59/16)*(0.000002)*3.3</f>
        <v>167.508</v>
      </c>
      <c r="Q126" s="12" t="n">
        <f aca="false">(Q59/16)*(0.000002)*3.3</f>
        <v>335.016</v>
      </c>
      <c r="R126" s="12" t="n">
        <f aca="false">(R59/16)*(0.000002)*3.3</f>
        <v>837.54</v>
      </c>
      <c r="S126" s="12" t="n">
        <f aca="false">(S59/16)*(0.000002)*3.3</f>
        <v>1172.556</v>
      </c>
      <c r="T126" s="12" t="n">
        <f aca="false">(T59/16)*(0.000002)*3.3</f>
        <v>5192.748</v>
      </c>
      <c r="U126" s="12" t="n">
        <f aca="false">(U59/16)*(0.000002)*3.3</f>
        <v>61140.42</v>
      </c>
    </row>
    <row r="127" customFormat="false" ht="13.8" hidden="false" customHeight="false" outlineLevel="0" collapsed="false">
      <c r="M127" s="14" t="s">
        <v>31</v>
      </c>
      <c r="N127" s="12" t="n">
        <f aca="false">(N60/16)*(0.000002)*3.3</f>
        <v>62.8155</v>
      </c>
      <c r="O127" s="12" t="n">
        <f aca="false">(O60/16)*(0.000002)*3.3</f>
        <v>125.631</v>
      </c>
      <c r="P127" s="12" t="n">
        <f aca="false">(P60/16)*(0.000002)*3.3</f>
        <v>251.262</v>
      </c>
      <c r="Q127" s="12" t="n">
        <f aca="false">(Q60/16)*(0.000002)*3.3</f>
        <v>502.524</v>
      </c>
      <c r="R127" s="12" t="n">
        <f aca="false">(R60/16)*(0.000002)*3.3</f>
        <v>1256.31</v>
      </c>
      <c r="S127" s="12" t="n">
        <f aca="false">(S60/16)*(0.000002)*3.3</f>
        <v>1758.834</v>
      </c>
      <c r="T127" s="12" t="n">
        <f aca="false">(T60/16)*(0.000002)*3.3</f>
        <v>7789.122</v>
      </c>
      <c r="U127" s="12" t="n">
        <f aca="false">(U60/16)*(0.000002)*3.3</f>
        <v>91710.63</v>
      </c>
    </row>
    <row r="128" customFormat="false" ht="13.8" hidden="false" customHeight="false" outlineLevel="0" collapsed="false">
      <c r="M128" s="14" t="s">
        <v>32</v>
      </c>
      <c r="N128" s="12" t="n">
        <f aca="false">(N61/16)*(0.000002)*3.3</f>
        <v>94.22325</v>
      </c>
      <c r="O128" s="12" t="n">
        <f aca="false">(O61/16)*(0.000002)*3.3</f>
        <v>188.4465</v>
      </c>
      <c r="P128" s="12" t="n">
        <f aca="false">(P61/16)*(0.000002)*3.3</f>
        <v>376.893</v>
      </c>
      <c r="Q128" s="12" t="n">
        <f aca="false">(Q61/16)*(0.000002)*3.3</f>
        <v>753.786</v>
      </c>
      <c r="R128" s="12" t="n">
        <f aca="false">(R61/16)*(0.000002)*3.3</f>
        <v>1884.465</v>
      </c>
      <c r="S128" s="12" t="n">
        <f aca="false">(S61/16)*(0.000002)*3.3</f>
        <v>2638.251</v>
      </c>
      <c r="T128" s="12" t="n">
        <f aca="false">(T61/16)*(0.000002)*3.3</f>
        <v>11683.683</v>
      </c>
      <c r="U128" s="12" t="n">
        <f aca="false">(U61/16)*(0.000002)*3.3</f>
        <v>137565.945</v>
      </c>
    </row>
    <row r="129" customFormat="false" ht="13.8" hidden="false" customHeight="false" outlineLevel="0" collapsed="false">
      <c r="M129" s="14" t="s">
        <v>33</v>
      </c>
      <c r="N129" s="12" t="n">
        <f aca="false">(N62/16)*(0.000002)*3.3</f>
        <v>125.631</v>
      </c>
      <c r="O129" s="12" t="n">
        <f aca="false">(O62/16)*(0.000002)*3.3</f>
        <v>251.262</v>
      </c>
      <c r="P129" s="12" t="n">
        <f aca="false">(P62/16)*(0.000002)*3.3</f>
        <v>502.524</v>
      </c>
      <c r="Q129" s="12" t="n">
        <f aca="false">(Q62/16)*(0.000002)*3.3</f>
        <v>1005.048</v>
      </c>
      <c r="R129" s="12" t="n">
        <f aca="false">(R62/16)*(0.000002)*3.3</f>
        <v>2512.62</v>
      </c>
      <c r="S129" s="12" t="n">
        <f aca="false">(S62/16)*(0.000002)*3.3</f>
        <v>3517.668</v>
      </c>
      <c r="T129" s="12" t="n">
        <f aca="false">(T62/16)*(0.000002)*3.3</f>
        <v>15578.244</v>
      </c>
      <c r="U129" s="12" t="n">
        <f aca="false">(U62/16)*(0.000002)*3.3</f>
        <v>183421.26</v>
      </c>
    </row>
    <row r="130" customFormat="false" ht="13.8" hidden="false" customHeight="false" outlineLevel="0" collapsed="false">
      <c r="M130" s="14" t="s">
        <v>34</v>
      </c>
      <c r="N130" s="12" t="n">
        <f aca="false">(N63/16)*(0.000002)*3.3</f>
        <v>251.262</v>
      </c>
      <c r="O130" s="12" t="n">
        <f aca="false">(O63/16)*(0.000002)*3.3</f>
        <v>502.524</v>
      </c>
      <c r="P130" s="12" t="n">
        <f aca="false">(P63/16)*(0.000002)*3.3</f>
        <v>1005.048</v>
      </c>
      <c r="Q130" s="12" t="n">
        <f aca="false">(Q63/16)*(0.000002)*3.3</f>
        <v>2010.096</v>
      </c>
      <c r="R130" s="12" t="n">
        <f aca="false">(R63/16)*(0.000002)*3.3</f>
        <v>5025.24</v>
      </c>
      <c r="S130" s="12" t="n">
        <f aca="false">(S63/16)*(0.000002)*3.3</f>
        <v>7035.336</v>
      </c>
      <c r="T130" s="12" t="n">
        <f aca="false">(T63/16)*(0.000002)*3.3</f>
        <v>31156.488</v>
      </c>
      <c r="U130" s="12" t="n">
        <f aca="false">(U63/16)*(0.000002)*3.3</f>
        <v>366842.52</v>
      </c>
    </row>
    <row r="131" customFormat="false" ht="13.8" hidden="false" customHeight="false" outlineLevel="0" collapsed="false">
      <c r="M131" s="14" t="s">
        <v>19</v>
      </c>
      <c r="N131" s="12" t="n">
        <f aca="false">(N64/16)*(0.000002)*3.3</f>
        <v>753.786</v>
      </c>
      <c r="O131" s="12" t="n">
        <f aca="false">(O64/16)*(0.000002)*3.3</f>
        <v>1507.572</v>
      </c>
      <c r="P131" s="12" t="n">
        <f aca="false">(P64/16)*(0.000002)*3.3</f>
        <v>3015.144</v>
      </c>
      <c r="Q131" s="12" t="n">
        <f aca="false">(Q64/16)*(0.000002)*3.3</f>
        <v>6030.288</v>
      </c>
      <c r="R131" s="12" t="n">
        <f aca="false">(R64/16)*(0.000002)*3.3</f>
        <v>15075.72</v>
      </c>
      <c r="S131" s="12" t="n">
        <f aca="false">(S64/16)*(0.000002)*3.3</f>
        <v>21106.008</v>
      </c>
      <c r="T131" s="12" t="n">
        <f aca="false">(T64/16)*(0.000002)*3.3</f>
        <v>93469.464</v>
      </c>
      <c r="U131" s="12" t="n">
        <f aca="false">(U64/16)*(0.000002)*3.3</f>
        <v>1100527.56</v>
      </c>
    </row>
    <row r="132" customFormat="false" ht="13.8" hidden="false" customHeight="false" outlineLevel="0" collapsed="false">
      <c r="M132" s="14" t="s">
        <v>20</v>
      </c>
      <c r="N132" s="12" t="n">
        <f aca="false">(N65/16)*(0.000002)*3.3</f>
        <v>1633.203</v>
      </c>
      <c r="O132" s="12" t="n">
        <f aca="false">(O65/16)*(0.000002)*3.3</f>
        <v>3266.406</v>
      </c>
      <c r="P132" s="12" t="n">
        <f aca="false">(P65/16)*(0.000002)*3.3</f>
        <v>6532.812</v>
      </c>
      <c r="Q132" s="12" t="n">
        <f aca="false">(Q65/16)*(0.000002)*3.3</f>
        <v>13065.624</v>
      </c>
      <c r="R132" s="12" t="n">
        <f aca="false">(R65/16)*(0.000002)*3.3</f>
        <v>32664.06</v>
      </c>
      <c r="S132" s="12" t="n">
        <f aca="false">(S65/16)*(0.000002)*3.3</f>
        <v>45729.684</v>
      </c>
      <c r="T132" s="12" t="n">
        <f aca="false">(T65/16)*(0.000002)*3.3</f>
        <v>202517.172</v>
      </c>
      <c r="U132" s="12" t="n">
        <f aca="false">(U65/16)*(0.000002)*3.3</f>
        <v>2384476.38</v>
      </c>
    </row>
    <row r="133" customFormat="false" ht="13.8" hidden="false" customHeight="false" outlineLevel="0" collapsed="false">
      <c r="M133" s="14" t="s">
        <v>35</v>
      </c>
      <c r="N133" s="12" t="n">
        <f aca="false">(N66/16)*(0.000002)*3.3</f>
        <v>2010.096</v>
      </c>
      <c r="O133" s="12" t="n">
        <f aca="false">(O66/16)*(0.000002)*3.3</f>
        <v>4020.192</v>
      </c>
      <c r="P133" s="12" t="n">
        <f aca="false">(P66/16)*(0.000002)*3.3</f>
        <v>8040.384</v>
      </c>
      <c r="Q133" s="12" t="n">
        <f aca="false">(Q66/16)*(0.000002)*3.3</f>
        <v>16080.768</v>
      </c>
      <c r="R133" s="12" t="n">
        <f aca="false">(R66/16)*(0.000002)*3.3</f>
        <v>40201.92</v>
      </c>
      <c r="S133" s="12" t="n">
        <f aca="false">(S66/16)*(0.000002)*3.3</f>
        <v>56282.688</v>
      </c>
      <c r="T133" s="12" t="n">
        <f aca="false">(T66/16)*(0.000002)*3.3</f>
        <v>249251.904</v>
      </c>
      <c r="U133" s="12" t="n">
        <f aca="false">(U66/16)*(0.000002)*3.3</f>
        <v>2934740.16</v>
      </c>
    </row>
    <row r="134" customFormat="false" ht="13.8" hidden="false" customHeight="false" outlineLevel="0" collapsed="false">
      <c r="M134" s="14" t="s">
        <v>36</v>
      </c>
      <c r="N134" s="12" t="n">
        <f aca="false">(N67/16)*(0.000002)*3.3</f>
        <v>3015.144</v>
      </c>
      <c r="O134" s="12" t="n">
        <f aca="false">(O67/16)*(0.000002)*3.3</f>
        <v>6030.288</v>
      </c>
      <c r="P134" s="12" t="n">
        <f aca="false">(P67/16)*(0.000002)*3.3</f>
        <v>12060.576</v>
      </c>
      <c r="Q134" s="12" t="n">
        <f aca="false">(Q67/16)*(0.000002)*3.3</f>
        <v>24121.152</v>
      </c>
      <c r="R134" s="12" t="n">
        <f aca="false">(R67/16)*(0.000002)*3.3</f>
        <v>60302.88</v>
      </c>
      <c r="S134" s="12" t="n">
        <f aca="false">(S67/16)*(0.000002)*3.3</f>
        <v>84424.032</v>
      </c>
      <c r="T134" s="12" t="n">
        <f aca="false">(T67/16)*(0.000002)*3.3</f>
        <v>373877.856</v>
      </c>
      <c r="U134" s="12" t="n">
        <f aca="false">(U67/16)*(0.000002)*3.3</f>
        <v>4402110.24</v>
      </c>
    </row>
    <row r="135" customFormat="false" ht="13.8" hidden="false" customHeight="false" outlineLevel="0" collapsed="false">
      <c r="M135" s="17" t="s">
        <v>22</v>
      </c>
      <c r="N135" s="18" t="n">
        <f aca="false">(N68/16)*(0.000002)*3.3</f>
        <v>6030.288</v>
      </c>
      <c r="O135" s="18" t="n">
        <f aca="false">(O68/16)*(0.000002)*3.3</f>
        <v>12060.576</v>
      </c>
      <c r="P135" s="18" t="n">
        <f aca="false">(P68/16)*(0.000002)*3.3</f>
        <v>24121.152</v>
      </c>
      <c r="Q135" s="18" t="n">
        <f aca="false">(Q68/16)*(0.000002)*3.3</f>
        <v>48242.304</v>
      </c>
      <c r="R135" s="18" t="n">
        <f aca="false">(R68/16)*(0.000002)*3.3</f>
        <v>120605.76</v>
      </c>
      <c r="S135" s="18" t="n">
        <f aca="false">(S68/16)*(0.000002)*3.3</f>
        <v>168848.064</v>
      </c>
      <c r="T135" s="18" t="n">
        <f aca="false">(T68/16)*(0.000002)*3.3</f>
        <v>747755.712</v>
      </c>
      <c r="U135" s="18" t="n">
        <f aca="false">(U68/16)*(0.000002)*3.3</f>
        <v>8804220.48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73</TotalTime>
  <Application>LibreOffice/5.2.7.2$Linux_X86_64 LibreOffice_project/20$Build-2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2017-09-29T13:03:37Z</dcterms:created>
  <dc:creator>Salome Bnt</dc:creator>
  <dc:description/>
  <dc:language>fr-FR</dc:language>
  <cp:lastModifiedBy/>
  <dcterms:modified xsi:type="dcterms:W3CDTF">2017-10-04T14:08:23Z</dcterms:modified>
  <cp:revision>13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